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gsierra\Documents\Indicateurs\CFVU Egalite des chances\2024-2025\"/>
    </mc:Choice>
  </mc:AlternateContent>
  <xr:revisionPtr revIDLastSave="0" documentId="13_ncr:1_{18D9C584-BE84-4C8E-B987-11F311101DFB}" xr6:coauthVersionLast="47" xr6:coauthVersionMax="47" xr10:uidLastSave="{00000000-0000-0000-0000-000000000000}"/>
  <bookViews>
    <workbookView xWindow="-120" yWindow="-120" windowWidth="29040" windowHeight="15720" tabRatio="748" firstSheet="14" activeTab="19" xr2:uid="{00000000-000D-0000-FFFF-FFFF00000000}"/>
  </bookViews>
  <sheets>
    <sheet name="Indicateur 1 2024" sheetId="25" r:id="rId1"/>
    <sheet name="indic. 2 - inscrits L1 PASS 24" sheetId="26" r:id="rId2"/>
    <sheet name="indicateurs 2 - inscrits M1 24" sheetId="27" r:id="rId3"/>
    <sheet name="Comparaison Ind 1 et  Ind 2 24" sheetId="28" r:id="rId4"/>
    <sheet name="Indicateurs 3 - boursiers" sheetId="12" r:id="rId5"/>
    <sheet name="Indicateurs 4  Reussite" sheetId="13" r:id="rId6"/>
    <sheet name="Indicateur 5 Doctorantes 1ere i" sheetId="14" r:id="rId7"/>
    <sheet name="I6-Contrat doctoral" sheetId="40" r:id="rId8"/>
    <sheet name="Indicateurs 7 soutenance" sheetId="15" r:id="rId9"/>
    <sheet name="I8 Instance" sheetId="32" r:id="rId10"/>
    <sheet name="Indicateur 9 Tx emploi LP " sheetId="37" r:id="rId11"/>
    <sheet name="Indicateur 9 Tx emploi BUT 2024" sheetId="38" r:id="rId12"/>
    <sheet name="Indicateur 9 Tx emploiM2 2024" sheetId="39" r:id="rId13"/>
    <sheet name="Indicateur 9 Tx emploi doc 3 an" sheetId="22" r:id="rId14"/>
    <sheet name="Indicateur 10 Salaire LP 2022" sheetId="29" r:id="rId15"/>
    <sheet name="Indicateur 10 salaire M2 2022" sheetId="30" r:id="rId16"/>
    <sheet name="Différentes actions de mentorat" sheetId="33" r:id="rId17"/>
    <sheet name="Accomp maternité paternité" sheetId="34" r:id="rId18"/>
    <sheet name="Formations égalité FH" sheetId="35" r:id="rId19"/>
    <sheet name="Actions de communication " sheetId="36" r:id="rId20"/>
  </sheets>
  <definedNames>
    <definedName name="_xlnm._FilterDatabase" localSheetId="15" hidden="1">'Indicateur 10 salaire M2 2022'!$A$2:$K$66</definedName>
    <definedName name="_xlnm._FilterDatabase" localSheetId="12" hidden="1">'Indicateur 9 Tx emploiM2 2024'!$A$1:$D$1</definedName>
    <definedName name="_xlnm._FilterDatabase" localSheetId="2" hidden="1">'indicateurs 2 - inscrits M1 24'!$A$2:$G$198</definedName>
    <definedName name="_xlnm._FilterDatabase" localSheetId="4" hidden="1">'Indicateurs 3 - boursiers'!$A$2:$J$1830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4" i="32" l="1"/>
  <c r="B44" i="32"/>
  <c r="D43" i="32"/>
  <c r="D42" i="32"/>
  <c r="D41" i="32"/>
  <c r="D40" i="32"/>
  <c r="C19" i="32"/>
  <c r="B19" i="32"/>
  <c r="D18" i="32"/>
  <c r="D17" i="32"/>
  <c r="D16" i="32"/>
  <c r="D15" i="32"/>
  <c r="D14" i="32"/>
  <c r="D13" i="32"/>
  <c r="B8" i="32"/>
  <c r="C6" i="32" s="1"/>
  <c r="D4" i="22"/>
  <c r="D5" i="22"/>
  <c r="D6" i="22"/>
  <c r="D7" i="22"/>
  <c r="D8" i="22"/>
  <c r="D9" i="22"/>
  <c r="D10" i="22"/>
  <c r="D3" i="22"/>
  <c r="C7" i="32" l="1"/>
  <c r="C8" i="32" s="1"/>
  <c r="D19" i="32"/>
  <c r="D44" i="32"/>
  <c r="C25" i="15"/>
  <c r="B25" i="15"/>
  <c r="E29" i="14"/>
  <c r="E30" i="14"/>
  <c r="E31" i="14"/>
  <c r="F188" i="13"/>
  <c r="G59" i="13"/>
  <c r="F59" i="13"/>
  <c r="I4" i="12"/>
  <c r="I5" i="12"/>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21" i="12"/>
  <c r="I122" i="12"/>
  <c r="I123" i="12"/>
  <c r="I124" i="12"/>
  <c r="I125" i="12"/>
  <c r="I126" i="12"/>
  <c r="I128" i="12"/>
  <c r="I130" i="12"/>
  <c r="I132" i="12"/>
  <c r="I133" i="12"/>
  <c r="I134" i="12"/>
  <c r="I135" i="12"/>
  <c r="I137" i="12"/>
  <c r="I138" i="12"/>
  <c r="I139" i="12"/>
  <c r="I140" i="12"/>
  <c r="I142" i="12"/>
  <c r="I143" i="12"/>
  <c r="I144" i="12"/>
  <c r="I145" i="12"/>
  <c r="I146" i="12"/>
  <c r="I147" i="12"/>
  <c r="I148" i="12"/>
  <c r="I149" i="12"/>
  <c r="I150" i="12"/>
  <c r="I151" i="12"/>
  <c r="I152" i="12"/>
  <c r="I155" i="12"/>
  <c r="I156" i="12"/>
  <c r="I157" i="12"/>
  <c r="I158" i="12"/>
  <c r="I160" i="12"/>
  <c r="I161" i="12"/>
  <c r="I162" i="12"/>
  <c r="I163" i="12"/>
  <c r="I164" i="12"/>
  <c r="I165" i="12"/>
  <c r="I166" i="12"/>
  <c r="I167" i="12"/>
  <c r="I168" i="12"/>
  <c r="I169" i="12"/>
  <c r="I170" i="12"/>
  <c r="I171" i="12"/>
  <c r="I172" i="12"/>
  <c r="I173" i="12"/>
  <c r="I174" i="12"/>
  <c r="I175" i="12"/>
  <c r="I176" i="12"/>
  <c r="I177" i="12"/>
  <c r="I178" i="12"/>
  <c r="I179" i="12"/>
  <c r="I180" i="12"/>
  <c r="I181" i="12"/>
  <c r="I182" i="12"/>
  <c r="I183" i="12"/>
  <c r="I184" i="12"/>
  <c r="I185" i="12"/>
  <c r="I186" i="12"/>
  <c r="I187" i="12"/>
  <c r="I188" i="12"/>
  <c r="I189" i="12"/>
  <c r="I190" i="12"/>
  <c r="I191" i="12"/>
  <c r="I192" i="12"/>
  <c r="I193" i="12"/>
  <c r="I194" i="12"/>
  <c r="I195" i="12"/>
  <c r="I196" i="12"/>
  <c r="I197" i="12"/>
  <c r="I198" i="12"/>
  <c r="I199" i="12"/>
  <c r="I200" i="12"/>
  <c r="I201" i="12"/>
  <c r="I202" i="12"/>
  <c r="I203" i="12"/>
  <c r="I204" i="12"/>
  <c r="I205" i="12"/>
  <c r="I206" i="12"/>
  <c r="I207" i="12"/>
  <c r="I208" i="12"/>
  <c r="I209" i="12"/>
  <c r="I210" i="12"/>
  <c r="I211" i="12"/>
  <c r="I212" i="12"/>
  <c r="I213" i="12"/>
  <c r="I214" i="12"/>
  <c r="I215" i="12"/>
  <c r="I216" i="12"/>
  <c r="I217" i="12"/>
  <c r="I218" i="12"/>
  <c r="I219" i="12"/>
  <c r="I220" i="12"/>
  <c r="I221" i="12"/>
  <c r="I222" i="12"/>
  <c r="I223" i="12"/>
  <c r="I224" i="12"/>
  <c r="I225" i="12"/>
  <c r="I226" i="12"/>
  <c r="I227" i="12"/>
  <c r="I228" i="12"/>
  <c r="I229" i="12"/>
  <c r="I230" i="12"/>
  <c r="I231" i="12"/>
  <c r="I232" i="12"/>
  <c r="I233" i="12"/>
  <c r="I234" i="12"/>
  <c r="I235" i="12"/>
  <c r="I236" i="12"/>
  <c r="I237" i="12"/>
  <c r="I238" i="12"/>
  <c r="I239" i="12"/>
  <c r="I240" i="12"/>
  <c r="I243" i="12"/>
  <c r="I245" i="12"/>
  <c r="I247" i="12"/>
  <c r="I248" i="12"/>
  <c r="I249" i="12"/>
  <c r="I250" i="12"/>
  <c r="I251" i="12"/>
  <c r="I252" i="12"/>
  <c r="I253" i="12"/>
  <c r="I254" i="12"/>
  <c r="I255" i="12"/>
  <c r="I256" i="12"/>
  <c r="I257" i="12"/>
  <c r="I258" i="12"/>
  <c r="I259" i="12"/>
  <c r="I260" i="12"/>
  <c r="I261" i="12"/>
  <c r="I262" i="12"/>
  <c r="I263" i="12"/>
  <c r="I264" i="12"/>
  <c r="I265" i="12"/>
  <c r="I266" i="12"/>
  <c r="I267" i="12"/>
  <c r="I268" i="12"/>
  <c r="I269" i="12"/>
  <c r="I270" i="12"/>
  <c r="I271" i="12"/>
  <c r="I272" i="12"/>
  <c r="I273" i="12"/>
  <c r="I274" i="12"/>
  <c r="I275" i="12"/>
  <c r="I276" i="12"/>
  <c r="I277" i="12"/>
  <c r="I278" i="12"/>
  <c r="I279" i="12"/>
  <c r="I280" i="12"/>
  <c r="I281" i="12"/>
  <c r="I283" i="12"/>
  <c r="I284" i="12"/>
  <c r="I285" i="12"/>
  <c r="I286" i="12"/>
  <c r="I287" i="12"/>
  <c r="I290" i="12"/>
  <c r="I291" i="12"/>
  <c r="I292" i="12"/>
  <c r="I295" i="12"/>
  <c r="I296" i="12"/>
  <c r="I297" i="12"/>
  <c r="I298" i="12"/>
  <c r="I299" i="12"/>
  <c r="I300" i="12"/>
  <c r="I301" i="12"/>
  <c r="I302" i="12"/>
  <c r="I303" i="12"/>
  <c r="I304" i="12"/>
  <c r="I305" i="12"/>
  <c r="I307" i="12"/>
  <c r="I308" i="12"/>
  <c r="I310" i="12"/>
  <c r="I312" i="12"/>
  <c r="I314" i="12"/>
  <c r="I315" i="12"/>
  <c r="I316" i="12"/>
  <c r="I319" i="12"/>
  <c r="I321" i="12"/>
  <c r="I322" i="12"/>
  <c r="I323" i="12"/>
  <c r="I325" i="12"/>
  <c r="I326" i="12"/>
  <c r="I328" i="12"/>
  <c r="I330" i="12"/>
  <c r="I332" i="12"/>
  <c r="I333" i="12"/>
  <c r="I335" i="12"/>
  <c r="I336" i="12"/>
  <c r="I337" i="12"/>
  <c r="I338" i="12"/>
  <c r="I340" i="12"/>
  <c r="I341" i="12"/>
  <c r="I342" i="12"/>
  <c r="I343" i="12"/>
  <c r="I350" i="12"/>
  <c r="I351" i="12"/>
  <c r="I352" i="12"/>
  <c r="I355" i="12"/>
  <c r="I356" i="12"/>
  <c r="I357" i="12"/>
  <c r="I358" i="12"/>
  <c r="I359" i="12"/>
  <c r="I360" i="12"/>
  <c r="I361" i="12"/>
  <c r="I362" i="12"/>
  <c r="I363" i="12"/>
  <c r="I364" i="12"/>
  <c r="I365" i="12"/>
  <c r="I367" i="12"/>
  <c r="I368" i="12"/>
  <c r="I369" i="12"/>
  <c r="I370" i="12"/>
  <c r="I371" i="12"/>
  <c r="I372" i="12"/>
  <c r="I373" i="12"/>
  <c r="I374" i="12"/>
  <c r="I376" i="12"/>
  <c r="I377" i="12"/>
  <c r="I380" i="12"/>
  <c r="I382" i="12"/>
  <c r="I383" i="12"/>
  <c r="I384" i="12"/>
  <c r="I386" i="12"/>
  <c r="I388" i="12"/>
  <c r="I390" i="12"/>
  <c r="I392" i="12"/>
  <c r="I399" i="12"/>
  <c r="I401" i="12"/>
  <c r="I402" i="12"/>
  <c r="I404" i="12"/>
  <c r="I406" i="12"/>
  <c r="I407" i="12"/>
  <c r="I408" i="12"/>
  <c r="I412" i="12"/>
  <c r="I413" i="12"/>
  <c r="I414" i="12"/>
  <c r="I415" i="12"/>
  <c r="I416" i="12"/>
  <c r="I418" i="12"/>
  <c r="I419" i="12"/>
  <c r="I422" i="12"/>
  <c r="I424" i="12"/>
  <c r="I425" i="12"/>
  <c r="I426" i="12"/>
  <c r="I427" i="12"/>
  <c r="I428" i="12"/>
  <c r="I429" i="12"/>
  <c r="I431" i="12"/>
  <c r="I433" i="12"/>
  <c r="I434" i="12"/>
  <c r="I435" i="12"/>
  <c r="I436" i="12"/>
  <c r="I437" i="12"/>
  <c r="I439" i="12"/>
  <c r="I440" i="12"/>
  <c r="I441" i="12"/>
  <c r="I442" i="12"/>
  <c r="I443" i="12"/>
  <c r="I445" i="12"/>
  <c r="I446" i="12"/>
  <c r="I447" i="12"/>
  <c r="I448" i="12"/>
  <c r="I449" i="12"/>
  <c r="I450" i="12"/>
  <c r="I451" i="12"/>
  <c r="I452" i="12"/>
  <c r="I453" i="12"/>
  <c r="I454" i="12"/>
  <c r="I455" i="12"/>
  <c r="I457" i="12"/>
  <c r="I461" i="12"/>
  <c r="I462" i="12"/>
  <c r="I463" i="12"/>
  <c r="I464" i="12"/>
  <c r="I465" i="12"/>
  <c r="I466" i="12"/>
  <c r="I468" i="12"/>
  <c r="I469" i="12"/>
  <c r="I470" i="12"/>
  <c r="I471" i="12"/>
  <c r="I472" i="12"/>
  <c r="I473" i="12"/>
  <c r="I474" i="12"/>
  <c r="I475" i="12"/>
  <c r="I476" i="12"/>
  <c r="I478" i="12"/>
  <c r="I479" i="12"/>
  <c r="I481" i="12"/>
  <c r="I483" i="12"/>
  <c r="I484" i="12"/>
  <c r="I485" i="12"/>
  <c r="I487" i="12"/>
  <c r="I488" i="12"/>
  <c r="I490" i="12"/>
  <c r="I491" i="12"/>
  <c r="I492" i="12"/>
  <c r="I493" i="12"/>
  <c r="I494" i="12"/>
  <c r="I495" i="12"/>
  <c r="I496" i="12"/>
  <c r="I497" i="12"/>
  <c r="I498" i="12"/>
  <c r="I499" i="12"/>
  <c r="I500" i="12"/>
  <c r="I507" i="12"/>
  <c r="I508" i="12"/>
  <c r="I509" i="12"/>
  <c r="I510" i="12"/>
  <c r="I511" i="12"/>
  <c r="I512" i="12"/>
  <c r="I513" i="12"/>
  <c r="I514" i="12"/>
  <c r="I515" i="12"/>
  <c r="I517" i="12"/>
  <c r="I518" i="12"/>
  <c r="I519" i="12"/>
  <c r="I520" i="12"/>
  <c r="I524" i="12"/>
  <c r="I525" i="12"/>
  <c r="I526" i="12"/>
  <c r="I527" i="12"/>
  <c r="I529" i="12"/>
  <c r="I531" i="12"/>
  <c r="I534" i="12"/>
  <c r="I537" i="12"/>
  <c r="I538" i="12"/>
  <c r="I541" i="12"/>
  <c r="I545" i="12"/>
  <c r="I546" i="12"/>
  <c r="I547" i="12"/>
  <c r="I548" i="12"/>
  <c r="I549" i="12"/>
  <c r="I550" i="12"/>
  <c r="I551" i="12"/>
  <c r="I552" i="12"/>
  <c r="I553" i="12"/>
  <c r="I554" i="12"/>
  <c r="I556" i="12"/>
  <c r="I557" i="12"/>
  <c r="I558" i="12"/>
  <c r="I559" i="12"/>
  <c r="I560" i="12"/>
  <c r="I561" i="12"/>
  <c r="I562" i="12"/>
  <c r="I563" i="12"/>
  <c r="I564" i="12"/>
  <c r="I565" i="12"/>
  <c r="I566" i="12"/>
  <c r="I567" i="12"/>
  <c r="I568" i="12"/>
  <c r="I569" i="12"/>
  <c r="I570" i="12"/>
  <c r="I571" i="12"/>
  <c r="I572" i="12"/>
  <c r="I573" i="12"/>
  <c r="I574" i="12"/>
  <c r="I576" i="12"/>
  <c r="I577" i="12"/>
  <c r="I578" i="12"/>
  <c r="I580" i="12"/>
  <c r="I581" i="12"/>
  <c r="I582" i="12"/>
  <c r="I585" i="12"/>
  <c r="I586" i="12"/>
  <c r="I588" i="12"/>
  <c r="I589" i="12"/>
  <c r="I590" i="12"/>
  <c r="I591" i="12"/>
  <c r="I593" i="12"/>
  <c r="I594" i="12"/>
  <c r="I595" i="12"/>
  <c r="I596" i="12"/>
  <c r="I598" i="12"/>
  <c r="I599" i="12"/>
  <c r="I600" i="12"/>
  <c r="I602" i="12"/>
  <c r="I603" i="12"/>
  <c r="I604" i="12"/>
  <c r="I605" i="12"/>
  <c r="I606" i="12"/>
  <c r="I607" i="12"/>
  <c r="I608" i="12"/>
  <c r="I609" i="12"/>
  <c r="I610" i="12"/>
  <c r="I611" i="12"/>
  <c r="I612" i="12"/>
  <c r="I613" i="12"/>
  <c r="I614" i="12"/>
  <c r="I615" i="12"/>
  <c r="I616" i="12"/>
  <c r="I617" i="12"/>
  <c r="I618" i="12"/>
  <c r="I619" i="12"/>
  <c r="I620" i="12"/>
  <c r="I621" i="12"/>
  <c r="I622" i="12"/>
  <c r="I624" i="12"/>
  <c r="I625" i="12"/>
  <c r="I626" i="12"/>
  <c r="I627" i="12"/>
  <c r="I628" i="12"/>
  <c r="I629" i="12"/>
  <c r="I632" i="12"/>
  <c r="I633" i="12"/>
  <c r="I634" i="12"/>
  <c r="I635" i="12"/>
  <c r="I636" i="12"/>
  <c r="I637" i="12"/>
  <c r="I638" i="12"/>
  <c r="I639" i="12"/>
  <c r="I640" i="12"/>
  <c r="I642" i="12"/>
  <c r="I643" i="12"/>
  <c r="I644" i="12"/>
  <c r="I645" i="12"/>
  <c r="I647" i="12"/>
  <c r="I648" i="12"/>
  <c r="I649" i="12"/>
  <c r="I650" i="12"/>
  <c r="I652" i="12"/>
  <c r="I653" i="12"/>
  <c r="I654" i="12"/>
  <c r="I655" i="12"/>
  <c r="I656" i="12"/>
  <c r="I657" i="12"/>
  <c r="I658" i="12"/>
  <c r="I659" i="12"/>
  <c r="I660" i="12"/>
  <c r="I661" i="12"/>
  <c r="I662" i="12"/>
  <c r="I663" i="12"/>
  <c r="I664" i="12"/>
  <c r="I665" i="12"/>
  <c r="I666" i="12"/>
  <c r="I667" i="12"/>
  <c r="I668" i="12"/>
  <c r="I669" i="12"/>
  <c r="I670" i="12"/>
  <c r="I671" i="12"/>
  <c r="I673" i="12"/>
  <c r="I674" i="12"/>
  <c r="I675" i="12"/>
  <c r="I676" i="12"/>
  <c r="I677" i="12"/>
  <c r="I678" i="12"/>
  <c r="I679" i="12"/>
  <c r="I680" i="12"/>
  <c r="I682" i="12"/>
  <c r="I683" i="12"/>
  <c r="I684" i="12"/>
  <c r="I685" i="12"/>
  <c r="I686" i="12"/>
  <c r="I687" i="12"/>
  <c r="I688" i="12"/>
  <c r="I689" i="12"/>
  <c r="I690" i="12"/>
  <c r="I691" i="12"/>
  <c r="I692" i="12"/>
  <c r="I693" i="12"/>
  <c r="I694" i="12"/>
  <c r="I695" i="12"/>
  <c r="I696" i="12"/>
  <c r="I697" i="12"/>
  <c r="I698" i="12"/>
  <c r="I699" i="12"/>
  <c r="I700" i="12"/>
  <c r="I701" i="12"/>
  <c r="I702" i="12"/>
  <c r="I703" i="12"/>
  <c r="I704" i="12"/>
  <c r="I705" i="12"/>
  <c r="I706" i="12"/>
  <c r="I707" i="12"/>
  <c r="I708" i="12"/>
  <c r="I709" i="12"/>
  <c r="I711" i="12"/>
  <c r="I713" i="12"/>
  <c r="I714" i="12"/>
  <c r="I716" i="12"/>
  <c r="I717" i="12"/>
  <c r="I718" i="12"/>
  <c r="I719" i="12"/>
  <c r="I721" i="12"/>
  <c r="I722" i="12"/>
  <c r="I723" i="12"/>
  <c r="I724" i="12"/>
  <c r="I725" i="12"/>
  <c r="I727" i="12"/>
  <c r="I730" i="12"/>
  <c r="I731" i="12"/>
  <c r="I733" i="12"/>
  <c r="I734" i="12"/>
  <c r="I735" i="12"/>
  <c r="I736" i="12"/>
  <c r="I737" i="12"/>
  <c r="I738" i="12"/>
  <c r="I739" i="12"/>
  <c r="I740" i="12"/>
  <c r="I741" i="12"/>
  <c r="I742" i="12"/>
  <c r="I743" i="12"/>
  <c r="I744" i="12"/>
  <c r="I745" i="12"/>
  <c r="I746" i="12"/>
  <c r="I747" i="12"/>
  <c r="I748" i="12"/>
  <c r="I750" i="12"/>
  <c r="I751" i="12"/>
  <c r="I752" i="12"/>
  <c r="I753" i="12"/>
  <c r="I754" i="12"/>
  <c r="I755" i="12"/>
  <c r="I756" i="12"/>
  <c r="I757" i="12"/>
  <c r="I758" i="12"/>
  <c r="I759" i="12"/>
  <c r="I760" i="12"/>
  <c r="I761" i="12"/>
  <c r="I762" i="12"/>
  <c r="I763" i="12"/>
  <c r="I764" i="12"/>
  <c r="I765" i="12"/>
  <c r="I766" i="12"/>
  <c r="I767" i="12"/>
  <c r="I768" i="12"/>
  <c r="I769" i="12"/>
  <c r="I770" i="12"/>
  <c r="I771" i="12"/>
  <c r="I772" i="12"/>
  <c r="I773" i="12"/>
  <c r="I774" i="12"/>
  <c r="I775" i="12"/>
  <c r="I776" i="12"/>
  <c r="I777" i="12"/>
  <c r="I779" i="12"/>
  <c r="I780" i="12"/>
  <c r="I781" i="12"/>
  <c r="I782" i="12"/>
  <c r="I783" i="12"/>
  <c r="I784" i="12"/>
  <c r="I785" i="12"/>
  <c r="I786" i="12"/>
  <c r="I787" i="12"/>
  <c r="I788" i="12"/>
  <c r="I789" i="12"/>
  <c r="I790" i="12"/>
  <c r="I791" i="12"/>
  <c r="I792" i="12"/>
  <c r="I794" i="12"/>
  <c r="I795" i="12"/>
  <c r="I796" i="12"/>
  <c r="I797" i="12"/>
  <c r="I798" i="12"/>
  <c r="I799" i="12"/>
  <c r="I800" i="12"/>
  <c r="I801" i="12"/>
  <c r="I802" i="12"/>
  <c r="I804" i="12"/>
  <c r="I805" i="12"/>
  <c r="I808" i="12"/>
  <c r="I809" i="12"/>
  <c r="I810" i="12"/>
  <c r="I811" i="12"/>
  <c r="I812" i="12"/>
  <c r="I813" i="12"/>
  <c r="I814" i="12"/>
  <c r="I815" i="12"/>
  <c r="I816" i="12"/>
  <c r="I817" i="12"/>
  <c r="I818" i="12"/>
  <c r="I819" i="12"/>
  <c r="I820" i="12"/>
  <c r="I821" i="12"/>
  <c r="I822" i="12"/>
  <c r="I823" i="12"/>
  <c r="I824" i="12"/>
  <c r="I826" i="12"/>
  <c r="I827" i="12"/>
  <c r="I828" i="12"/>
  <c r="I829" i="12"/>
  <c r="I830" i="12"/>
  <c r="I832" i="12"/>
  <c r="I833" i="12"/>
  <c r="I834" i="12"/>
  <c r="I835" i="12"/>
  <c r="I836" i="12"/>
  <c r="I837" i="12"/>
  <c r="I838" i="12"/>
  <c r="I839" i="12"/>
  <c r="I840" i="12"/>
  <c r="I841" i="12"/>
  <c r="I842" i="12"/>
  <c r="I844" i="12"/>
  <c r="I845" i="12"/>
  <c r="I846" i="12"/>
  <c r="I847" i="12"/>
  <c r="I848" i="12"/>
  <c r="I849" i="12"/>
  <c r="I850" i="12"/>
  <c r="I851" i="12"/>
  <c r="I853" i="12"/>
  <c r="I854" i="12"/>
  <c r="I855" i="12"/>
  <c r="I856" i="12"/>
  <c r="I857" i="12"/>
  <c r="I858" i="12"/>
  <c r="I859" i="12"/>
  <c r="I860" i="12"/>
  <c r="I861" i="12"/>
  <c r="I862" i="12"/>
  <c r="I863" i="12"/>
  <c r="I865" i="12"/>
  <c r="I867" i="12"/>
  <c r="I868" i="12"/>
  <c r="I869" i="12"/>
  <c r="I870" i="12"/>
  <c r="I871" i="12"/>
  <c r="I872" i="12"/>
  <c r="I873" i="12"/>
  <c r="I874" i="12"/>
  <c r="I875" i="12"/>
  <c r="I876" i="12"/>
  <c r="I877" i="12"/>
  <c r="I878" i="12"/>
  <c r="I879" i="12"/>
  <c r="I880" i="12"/>
  <c r="I881" i="12"/>
  <c r="I882" i="12"/>
  <c r="I883" i="12"/>
  <c r="I884" i="12"/>
  <c r="I885" i="12"/>
  <c r="I886" i="12"/>
  <c r="I887" i="12"/>
  <c r="I888" i="12"/>
  <c r="I889" i="12"/>
  <c r="I890" i="12"/>
  <c r="I892" i="12"/>
  <c r="I893" i="12"/>
  <c r="I894" i="12"/>
  <c r="I895" i="12"/>
  <c r="I896" i="12"/>
  <c r="I898" i="12"/>
  <c r="I899" i="12"/>
  <c r="I900" i="12"/>
  <c r="I901" i="12"/>
  <c r="I902" i="12"/>
  <c r="I903" i="12"/>
  <c r="I906" i="12"/>
  <c r="I908" i="12"/>
  <c r="I909" i="12"/>
  <c r="I910" i="12"/>
  <c r="I911" i="12"/>
  <c r="I912" i="12"/>
  <c r="I913" i="12"/>
  <c r="I915" i="12"/>
  <c r="I916" i="12"/>
  <c r="I918" i="12"/>
  <c r="I919" i="12"/>
  <c r="I920" i="12"/>
  <c r="I921" i="12"/>
  <c r="I922" i="12"/>
  <c r="I923" i="12"/>
  <c r="I924" i="12"/>
  <c r="I925" i="12"/>
  <c r="I926" i="12"/>
  <c r="I927" i="12"/>
  <c r="I929" i="12"/>
  <c r="I930" i="12"/>
  <c r="I931" i="12"/>
  <c r="I934" i="12"/>
  <c r="I935" i="12"/>
  <c r="I936" i="12"/>
  <c r="I937" i="12"/>
  <c r="I938" i="12"/>
  <c r="I940" i="12"/>
  <c r="I941" i="12"/>
  <c r="I942" i="12"/>
  <c r="I943" i="12"/>
  <c r="I944" i="12"/>
  <c r="I945" i="12"/>
  <c r="I946" i="12"/>
  <c r="I947" i="12"/>
  <c r="I948" i="12"/>
  <c r="I949" i="12"/>
  <c r="I950" i="12"/>
  <c r="I951" i="12"/>
  <c r="I952" i="12"/>
  <c r="I953" i="12"/>
  <c r="I954" i="12"/>
  <c r="I955" i="12"/>
  <c r="I956" i="12"/>
  <c r="I957" i="12"/>
  <c r="I958" i="12"/>
  <c r="I959" i="12"/>
  <c r="I960" i="12"/>
  <c r="I961" i="12"/>
  <c r="I962" i="12"/>
  <c r="I963" i="12"/>
  <c r="I964" i="12"/>
  <c r="I965" i="12"/>
  <c r="I966" i="12"/>
  <c r="I967" i="12"/>
  <c r="I968" i="12"/>
  <c r="I969" i="12"/>
  <c r="I970" i="12"/>
  <c r="I971" i="12"/>
  <c r="I972" i="12"/>
  <c r="I973" i="12"/>
  <c r="I974" i="12"/>
  <c r="I975" i="12"/>
  <c r="I976" i="12"/>
  <c r="I977" i="12"/>
  <c r="I978" i="12"/>
  <c r="I979" i="12"/>
  <c r="I980" i="12"/>
  <c r="I981" i="12"/>
  <c r="I982" i="12"/>
  <c r="I983" i="12"/>
  <c r="I984" i="12"/>
  <c r="I985" i="12"/>
  <c r="I986" i="12"/>
  <c r="I987" i="12"/>
  <c r="I988" i="12"/>
  <c r="I989" i="12"/>
  <c r="I991" i="12"/>
  <c r="I992" i="12"/>
  <c r="I993" i="12"/>
  <c r="I996" i="12"/>
  <c r="I997" i="12"/>
  <c r="I1000" i="12"/>
  <c r="I1003" i="12"/>
  <c r="I1004" i="12"/>
  <c r="I1005" i="12"/>
  <c r="I1006" i="12"/>
  <c r="I1007" i="12"/>
  <c r="I1008" i="12"/>
  <c r="I1009" i="12"/>
  <c r="I1010" i="12"/>
  <c r="I1012" i="12"/>
  <c r="I1013" i="12"/>
  <c r="I1014" i="12"/>
  <c r="I1015" i="12"/>
  <c r="I1017" i="12"/>
  <c r="I1018" i="12"/>
  <c r="I1019" i="12"/>
  <c r="I1020" i="12"/>
  <c r="I1021" i="12"/>
  <c r="I1022" i="12"/>
  <c r="I1023" i="12"/>
  <c r="I1024" i="12"/>
  <c r="I1027" i="12"/>
  <c r="I1028" i="12"/>
  <c r="I1029" i="12"/>
  <c r="I1031" i="12"/>
  <c r="I1032" i="12"/>
  <c r="I1033" i="12"/>
  <c r="I1034" i="12"/>
  <c r="I1035" i="12"/>
  <c r="I1036" i="12"/>
  <c r="I1037" i="12"/>
  <c r="I1038" i="12"/>
  <c r="I1039" i="12"/>
  <c r="I1040" i="12"/>
  <c r="I1041" i="12"/>
  <c r="I1042" i="12"/>
  <c r="I1043" i="12"/>
  <c r="I1044" i="12"/>
  <c r="I1045" i="12"/>
  <c r="I1046" i="12"/>
  <c r="I1048" i="12"/>
  <c r="I1051" i="12"/>
  <c r="I1052" i="12"/>
  <c r="I1053" i="12"/>
  <c r="I1054" i="12"/>
  <c r="I1055" i="12"/>
  <c r="I1056" i="12"/>
  <c r="I1057" i="12"/>
  <c r="I1058" i="12"/>
  <c r="I1059" i="12"/>
  <c r="I1060" i="12"/>
  <c r="I1061" i="12"/>
  <c r="I1062" i="12"/>
  <c r="I1063" i="12"/>
  <c r="I1064" i="12"/>
  <c r="I1065" i="12"/>
  <c r="I1066" i="12"/>
  <c r="I1067" i="12"/>
  <c r="I1068" i="12"/>
  <c r="I1069" i="12"/>
  <c r="I1070" i="12"/>
  <c r="I1071" i="12"/>
  <c r="I1073" i="12"/>
  <c r="I1074" i="12"/>
  <c r="I1075" i="12"/>
  <c r="I1076" i="12"/>
  <c r="I1078" i="12"/>
  <c r="I1079" i="12"/>
  <c r="I1080" i="12"/>
  <c r="I1081" i="12"/>
  <c r="I1082" i="12"/>
  <c r="I1083" i="12"/>
  <c r="I1085" i="12"/>
  <c r="I1086" i="12"/>
  <c r="I1087" i="12"/>
  <c r="I1088" i="12"/>
  <c r="I1090" i="12"/>
  <c r="I1091" i="12"/>
  <c r="I1093" i="12"/>
  <c r="I1094" i="12"/>
  <c r="I1095" i="12"/>
  <c r="I1097" i="12"/>
  <c r="I1098" i="12"/>
  <c r="I1099" i="12"/>
  <c r="I1100" i="12"/>
  <c r="I1101" i="12"/>
  <c r="I1102" i="12"/>
  <c r="I1103" i="12"/>
  <c r="I1104" i="12"/>
  <c r="I1105" i="12"/>
  <c r="I1106" i="12"/>
  <c r="I1107" i="12"/>
  <c r="I1108" i="12"/>
  <c r="I1109" i="12"/>
  <c r="I1110" i="12"/>
  <c r="I1111" i="12"/>
  <c r="I1112" i="12"/>
  <c r="I1113" i="12"/>
  <c r="I1114" i="12"/>
  <c r="I1115" i="12"/>
  <c r="I1117" i="12"/>
  <c r="I1118" i="12"/>
  <c r="I1119" i="12"/>
  <c r="I1120" i="12"/>
  <c r="I1121" i="12"/>
  <c r="I1122" i="12"/>
  <c r="I1123" i="12"/>
  <c r="I1124" i="12"/>
  <c r="I1125" i="12"/>
  <c r="I1126" i="12"/>
  <c r="I1127" i="12"/>
  <c r="I1128" i="12"/>
  <c r="I1129" i="12"/>
  <c r="I1130" i="12"/>
  <c r="I1132" i="12"/>
  <c r="I1133" i="12"/>
  <c r="I1134" i="12"/>
  <c r="I1135" i="12"/>
  <c r="I1136" i="12"/>
  <c r="I1137" i="12"/>
  <c r="I1138" i="12"/>
  <c r="I1139" i="12"/>
  <c r="I1140" i="12"/>
  <c r="I1141" i="12"/>
  <c r="I1142" i="12"/>
  <c r="I1143" i="12"/>
  <c r="I1144" i="12"/>
  <c r="I1145" i="12"/>
  <c r="I1146" i="12"/>
  <c r="I1147" i="12"/>
  <c r="I1148" i="12"/>
  <c r="I1149" i="12"/>
  <c r="I1150" i="12"/>
  <c r="I1151" i="12"/>
  <c r="I1152" i="12"/>
  <c r="I1153" i="12"/>
  <c r="I1154" i="12"/>
  <c r="I1155" i="12"/>
  <c r="I1156" i="12"/>
  <c r="I1157" i="12"/>
  <c r="I1158" i="12"/>
  <c r="I1159" i="12"/>
  <c r="I1160" i="12"/>
  <c r="I1161" i="12"/>
  <c r="I1162" i="12"/>
  <c r="I1163" i="12"/>
  <c r="I1165" i="12"/>
  <c r="I1166" i="12"/>
  <c r="I1167" i="12"/>
  <c r="I1169" i="12"/>
  <c r="I1170" i="12"/>
  <c r="I1171" i="12"/>
  <c r="I1172" i="12"/>
  <c r="I1173" i="12"/>
  <c r="I1175" i="12"/>
  <c r="I1176" i="12"/>
  <c r="I1177" i="12"/>
  <c r="I1178" i="12"/>
  <c r="I1179" i="12"/>
  <c r="I1180" i="12"/>
  <c r="I1182" i="12"/>
  <c r="I1183" i="12"/>
  <c r="I1184" i="12"/>
  <c r="I1186" i="12"/>
  <c r="I1187" i="12"/>
  <c r="I1188" i="12"/>
  <c r="I1189" i="12"/>
  <c r="I1190" i="12"/>
  <c r="I1191" i="12"/>
  <c r="I1192" i="12"/>
  <c r="I1193" i="12"/>
  <c r="I1194" i="12"/>
  <c r="I1195" i="12"/>
  <c r="I1196" i="12"/>
  <c r="I1198" i="12"/>
  <c r="I1199" i="12"/>
  <c r="I1200" i="12"/>
  <c r="I1201" i="12"/>
  <c r="I1202" i="12"/>
  <c r="I1203" i="12"/>
  <c r="I1204" i="12"/>
  <c r="I1205" i="12"/>
  <c r="I1206" i="12"/>
  <c r="I1207" i="12"/>
  <c r="I1208" i="12"/>
  <c r="I1209" i="12"/>
  <c r="I1210" i="12"/>
  <c r="I1211" i="12"/>
  <c r="I1212" i="12"/>
  <c r="I1213" i="12"/>
  <c r="I1215" i="12"/>
  <c r="I1216" i="12"/>
  <c r="I1217" i="12"/>
  <c r="I1218" i="12"/>
  <c r="I1219" i="12"/>
  <c r="I1220" i="12"/>
  <c r="I1221" i="12"/>
  <c r="I1222" i="12"/>
  <c r="I1223" i="12"/>
  <c r="I1224" i="12"/>
  <c r="I1226" i="12"/>
  <c r="I1227" i="12"/>
  <c r="I1228" i="12"/>
  <c r="I1229" i="12"/>
  <c r="I1230" i="12"/>
  <c r="I1231" i="12"/>
  <c r="I1232" i="12"/>
  <c r="I1233" i="12"/>
  <c r="I1234" i="12"/>
  <c r="I1235" i="12"/>
  <c r="I1236" i="12"/>
  <c r="I1237" i="12"/>
  <c r="I1238" i="12"/>
  <c r="I1239" i="12"/>
  <c r="I1240" i="12"/>
  <c r="I1241" i="12"/>
  <c r="I1242" i="12"/>
  <c r="I1243" i="12"/>
  <c r="I1244" i="12"/>
  <c r="I1245" i="12"/>
  <c r="I1246" i="12"/>
  <c r="I1247" i="12"/>
  <c r="I1248" i="12"/>
  <c r="I1249" i="12"/>
  <c r="I1250" i="12"/>
  <c r="I1251" i="12"/>
  <c r="I1252" i="12"/>
  <c r="I1253" i="12"/>
  <c r="I1254" i="12"/>
  <c r="I1255" i="12"/>
  <c r="I1256" i="12"/>
  <c r="I1257" i="12"/>
  <c r="I1258" i="12"/>
  <c r="I1259" i="12"/>
  <c r="I1260" i="12"/>
  <c r="I1261" i="12"/>
  <c r="I1262" i="12"/>
  <c r="I1263" i="12"/>
  <c r="I1264" i="12"/>
  <c r="I1265" i="12"/>
  <c r="I1266" i="12"/>
  <c r="I1267" i="12"/>
  <c r="I1268" i="12"/>
  <c r="I1269" i="12"/>
  <c r="I1270" i="12"/>
  <c r="I1271" i="12"/>
  <c r="I1272" i="12"/>
  <c r="I1273" i="12"/>
  <c r="I1274" i="12"/>
  <c r="I1275" i="12"/>
  <c r="I1276" i="12"/>
  <c r="I1277" i="12"/>
  <c r="I1278" i="12"/>
  <c r="I1279" i="12"/>
  <c r="I1280" i="12"/>
  <c r="I1281" i="12"/>
  <c r="I1282" i="12"/>
  <c r="I1283" i="12"/>
  <c r="I1284" i="12"/>
  <c r="I1285" i="12"/>
  <c r="I1286" i="12"/>
  <c r="I1289" i="12"/>
  <c r="I1290" i="12"/>
  <c r="I1291" i="12"/>
  <c r="I1292" i="12"/>
  <c r="I1293" i="12"/>
  <c r="I1294" i="12"/>
  <c r="I1295" i="12"/>
  <c r="I1296" i="12"/>
  <c r="I1297" i="12"/>
  <c r="I1298" i="12"/>
  <c r="I1299" i="12"/>
  <c r="I1300" i="12"/>
  <c r="I1301" i="12"/>
  <c r="I1302" i="12"/>
  <c r="I1303" i="12"/>
  <c r="I1304" i="12"/>
  <c r="I1305" i="12"/>
  <c r="I1306" i="12"/>
  <c r="I1307" i="12"/>
  <c r="I1308" i="12"/>
  <c r="I1309" i="12"/>
  <c r="I1310" i="12"/>
  <c r="I1311" i="12"/>
  <c r="I1312" i="12"/>
  <c r="I1313" i="12"/>
  <c r="I1314" i="12"/>
  <c r="I1315" i="12"/>
  <c r="I1316" i="12"/>
  <c r="I1317" i="12"/>
  <c r="I1318" i="12"/>
  <c r="I1319" i="12"/>
  <c r="I1320" i="12"/>
  <c r="I1321" i="12"/>
  <c r="I1322" i="12"/>
  <c r="I1324" i="12"/>
  <c r="I1325" i="12"/>
  <c r="I1326" i="12"/>
  <c r="I1327" i="12"/>
  <c r="I1328" i="12"/>
  <c r="I1329" i="12"/>
  <c r="I1330" i="12"/>
  <c r="I1331" i="12"/>
  <c r="I1333" i="12"/>
  <c r="I1336" i="12"/>
  <c r="I1337" i="12"/>
  <c r="I1338" i="12"/>
  <c r="I1339" i="12"/>
  <c r="I1340" i="12"/>
  <c r="I1341" i="12"/>
  <c r="I1342" i="12"/>
  <c r="I1343" i="12"/>
  <c r="I1344" i="12"/>
  <c r="I1345" i="12"/>
  <c r="I1346" i="12"/>
  <c r="I1347" i="12"/>
  <c r="I1348" i="12"/>
  <c r="I1349" i="12"/>
  <c r="I1350" i="12"/>
  <c r="I1351" i="12"/>
  <c r="I1352" i="12"/>
  <c r="I1353" i="12"/>
  <c r="I1354" i="12"/>
  <c r="I1355" i="12"/>
  <c r="I1356" i="12"/>
  <c r="I1357" i="12"/>
  <c r="I1358" i="12"/>
  <c r="I1359" i="12"/>
  <c r="I1360" i="12"/>
  <c r="I1361" i="12"/>
  <c r="I1363" i="12"/>
  <c r="I1364" i="12"/>
  <c r="I1365" i="12"/>
  <c r="I1366" i="12"/>
  <c r="I1367" i="12"/>
  <c r="I1368" i="12"/>
  <c r="I1369" i="12"/>
  <c r="I1370" i="12"/>
  <c r="I1371" i="12"/>
  <c r="I1372" i="12"/>
  <c r="I1373" i="12"/>
  <c r="I1374" i="12"/>
  <c r="I1376" i="12"/>
  <c r="I1377" i="12"/>
  <c r="I1378" i="12"/>
  <c r="I1379" i="12"/>
  <c r="I1380" i="12"/>
  <c r="I1381" i="12"/>
  <c r="I1382" i="12"/>
  <c r="I1383" i="12"/>
  <c r="I1384" i="12"/>
  <c r="I1385" i="12"/>
  <c r="I1386" i="12"/>
  <c r="I1387" i="12"/>
  <c r="I1388" i="12"/>
  <c r="I1389" i="12"/>
  <c r="I1390" i="12"/>
  <c r="I1391" i="12"/>
  <c r="I1392" i="12"/>
  <c r="I1393" i="12"/>
  <c r="I1394" i="12"/>
  <c r="I1395" i="12"/>
  <c r="I1396" i="12"/>
  <c r="I1397" i="12"/>
  <c r="I1398" i="12"/>
  <c r="I1400" i="12"/>
  <c r="I1401" i="12"/>
  <c r="I1402" i="12"/>
  <c r="I1403" i="12"/>
  <c r="I1404" i="12"/>
  <c r="I1405" i="12"/>
  <c r="I1406" i="12"/>
  <c r="I1407" i="12"/>
  <c r="I1408" i="12"/>
  <c r="I1409" i="12"/>
  <c r="I1410" i="12"/>
  <c r="I1411" i="12"/>
  <c r="I1412" i="12"/>
  <c r="I1413" i="12"/>
  <c r="I1414" i="12"/>
  <c r="I1415" i="12"/>
  <c r="I1416" i="12"/>
  <c r="I1417" i="12"/>
  <c r="I1418" i="12"/>
  <c r="I1419" i="12"/>
  <c r="I1420" i="12"/>
  <c r="I1421" i="12"/>
  <c r="I1422" i="12"/>
  <c r="I1423" i="12"/>
  <c r="I1424" i="12"/>
  <c r="I1425" i="12"/>
  <c r="I1427" i="12"/>
  <c r="I1428" i="12"/>
  <c r="I1429" i="12"/>
  <c r="I1430" i="12"/>
  <c r="I1431" i="12"/>
  <c r="I1433" i="12"/>
  <c r="I1435" i="12"/>
  <c r="I1436" i="12"/>
  <c r="I1437" i="12"/>
  <c r="I1438" i="12"/>
  <c r="I1439" i="12"/>
  <c r="I1440" i="12"/>
  <c r="I1441" i="12"/>
  <c r="I1442" i="12"/>
  <c r="I1443" i="12"/>
  <c r="I1444" i="12"/>
  <c r="I1445" i="12"/>
  <c r="I1446" i="12"/>
  <c r="I1447" i="12"/>
  <c r="I1448" i="12"/>
  <c r="I1449" i="12"/>
  <c r="I1450" i="12"/>
  <c r="I1451" i="12"/>
  <c r="I1452" i="12"/>
  <c r="I1453" i="12"/>
  <c r="I1454" i="12"/>
  <c r="I1455" i="12"/>
  <c r="I1456" i="12"/>
  <c r="I1457" i="12"/>
  <c r="I1458" i="12"/>
  <c r="I1459" i="12"/>
  <c r="I1460" i="12"/>
  <c r="I1461" i="12"/>
  <c r="I1463" i="12"/>
  <c r="I1465" i="12"/>
  <c r="I1466" i="12"/>
  <c r="I1467" i="12"/>
  <c r="I1468" i="12"/>
  <c r="I1469" i="12"/>
  <c r="I1470" i="12"/>
  <c r="I1471" i="12"/>
  <c r="I1473" i="12"/>
  <c r="I1474" i="12"/>
  <c r="I1475" i="12"/>
  <c r="I1476" i="12"/>
  <c r="I1477" i="12"/>
  <c r="I1478" i="12"/>
  <c r="I1479" i="12"/>
  <c r="I1480" i="12"/>
  <c r="I1481" i="12"/>
  <c r="I1482" i="12"/>
  <c r="I1483" i="12"/>
  <c r="I1484" i="12"/>
  <c r="I1485" i="12"/>
  <c r="I1487" i="12"/>
  <c r="I1488" i="12"/>
  <c r="I1489" i="12"/>
  <c r="I1490" i="12"/>
  <c r="I1491" i="12"/>
  <c r="I1492" i="12"/>
  <c r="I1493" i="12"/>
  <c r="I1494" i="12"/>
  <c r="I1495" i="12"/>
  <c r="I1496" i="12"/>
  <c r="I1497" i="12"/>
  <c r="I1498" i="12"/>
  <c r="I1499" i="12"/>
  <c r="I1500" i="12"/>
  <c r="I1501" i="12"/>
  <c r="I1502" i="12"/>
  <c r="I1503" i="12"/>
  <c r="I1504" i="12"/>
  <c r="I1506" i="12"/>
  <c r="I1507" i="12"/>
  <c r="I1508" i="12"/>
  <c r="I1509" i="12"/>
  <c r="I1510" i="12"/>
  <c r="I1511" i="12"/>
  <c r="I1512" i="12"/>
  <c r="I1513" i="12"/>
  <c r="I1514" i="12"/>
  <c r="I1515" i="12"/>
  <c r="I1516" i="12"/>
  <c r="I1517" i="12"/>
  <c r="I1518" i="12"/>
  <c r="I1519" i="12"/>
  <c r="I1522" i="12"/>
  <c r="I1523" i="12"/>
  <c r="I1524" i="12"/>
  <c r="I1525" i="12"/>
  <c r="I1526" i="12"/>
  <c r="I1527" i="12"/>
  <c r="I1528" i="12"/>
  <c r="I1529" i="12"/>
  <c r="I1530" i="12"/>
  <c r="I1532" i="12"/>
  <c r="I1533" i="12"/>
  <c r="I1534" i="12"/>
  <c r="I1535" i="12"/>
  <c r="I1536" i="12"/>
  <c r="I1537" i="12"/>
  <c r="I1538" i="12"/>
  <c r="I1539" i="12"/>
  <c r="I1540" i="12"/>
  <c r="I1541" i="12"/>
  <c r="I1542" i="12"/>
  <c r="I1544" i="12"/>
  <c r="I1545" i="12"/>
  <c r="I1546" i="12"/>
  <c r="I1547" i="12"/>
  <c r="I1548" i="12"/>
  <c r="I1549" i="12"/>
  <c r="I1550" i="12"/>
  <c r="I1551" i="12"/>
  <c r="I1552" i="12"/>
  <c r="I1553" i="12"/>
  <c r="I1554" i="12"/>
  <c r="I1555" i="12"/>
  <c r="I1556" i="12"/>
  <c r="I1557" i="12"/>
  <c r="I1558" i="12"/>
  <c r="I1559" i="12"/>
  <c r="I1560" i="12"/>
  <c r="I1561" i="12"/>
  <c r="I1562" i="12"/>
  <c r="I1563" i="12"/>
  <c r="I1564" i="12"/>
  <c r="I1565" i="12"/>
  <c r="I1566" i="12"/>
  <c r="I1567" i="12"/>
  <c r="I1568" i="12"/>
  <c r="I1569" i="12"/>
  <c r="I1570" i="12"/>
  <c r="I1571" i="12"/>
  <c r="I1572" i="12"/>
  <c r="I1573" i="12"/>
  <c r="I1574" i="12"/>
  <c r="I1575" i="12"/>
  <c r="I1576" i="12"/>
  <c r="I1577" i="12"/>
  <c r="I1578" i="12"/>
  <c r="I1579" i="12"/>
  <c r="I1580" i="12"/>
  <c r="I1581" i="12"/>
  <c r="I1582" i="12"/>
  <c r="I1583" i="12"/>
  <c r="I1584" i="12"/>
  <c r="I1585" i="12"/>
  <c r="I1586" i="12"/>
  <c r="I1587" i="12"/>
  <c r="I1588" i="12"/>
  <c r="I1589" i="12"/>
  <c r="I1590" i="12"/>
  <c r="I1591" i="12"/>
  <c r="I1592" i="12"/>
  <c r="I1593" i="12"/>
  <c r="I1594" i="12"/>
  <c r="I1595" i="12"/>
  <c r="I1596" i="12"/>
  <c r="I1597" i="12"/>
  <c r="I1598" i="12"/>
  <c r="I1599" i="12"/>
  <c r="I1600" i="12"/>
  <c r="I1601" i="12"/>
  <c r="I1602" i="12"/>
  <c r="I1603" i="12"/>
  <c r="I1604" i="12"/>
  <c r="I1605" i="12"/>
  <c r="I1606" i="12"/>
  <c r="I1607" i="12"/>
  <c r="I1608" i="12"/>
  <c r="I1609" i="12"/>
  <c r="I1610" i="12"/>
  <c r="I1611" i="12"/>
  <c r="I1612" i="12"/>
  <c r="I1613" i="12"/>
  <c r="I1614" i="12"/>
  <c r="I1615" i="12"/>
  <c r="I1616" i="12"/>
  <c r="I1618" i="12"/>
  <c r="I1619" i="12"/>
  <c r="I1620" i="12"/>
  <c r="I1621" i="12"/>
  <c r="I1622" i="12"/>
  <c r="I1623" i="12"/>
  <c r="I1624" i="12"/>
  <c r="I1625" i="12"/>
  <c r="I1626" i="12"/>
  <c r="I1627" i="12"/>
  <c r="I1628" i="12"/>
  <c r="I1629" i="12"/>
  <c r="I1630" i="12"/>
  <c r="I1631" i="12"/>
  <c r="I1632" i="12"/>
  <c r="I1633" i="12"/>
  <c r="I1634" i="12"/>
  <c r="I1635" i="12"/>
  <c r="I1636" i="12"/>
  <c r="I1637" i="12"/>
  <c r="I1638" i="12"/>
  <c r="I1639" i="12"/>
  <c r="I1640" i="12"/>
  <c r="I1641" i="12"/>
  <c r="I1642" i="12"/>
  <c r="I1643" i="12"/>
  <c r="I1644" i="12"/>
  <c r="I1645" i="12"/>
  <c r="I1646" i="12"/>
  <c r="I1647" i="12"/>
  <c r="I1648" i="12"/>
  <c r="I1649" i="12"/>
  <c r="I1650" i="12"/>
  <c r="I1651" i="12"/>
  <c r="I1652" i="12"/>
  <c r="I1653" i="12"/>
  <c r="I1654" i="12"/>
  <c r="I1655" i="12"/>
  <c r="I1656" i="12"/>
  <c r="I1657" i="12"/>
  <c r="I1658" i="12"/>
  <c r="I1659" i="12"/>
  <c r="I1660" i="12"/>
  <c r="I1661" i="12"/>
  <c r="I1662" i="12"/>
  <c r="I1664" i="12"/>
  <c r="I1665" i="12"/>
  <c r="I1667" i="12"/>
  <c r="I1668" i="12"/>
  <c r="I1669" i="12"/>
  <c r="I1670" i="12"/>
  <c r="I1671" i="12"/>
  <c r="I1672" i="12"/>
  <c r="I1673" i="12"/>
  <c r="I1674" i="12"/>
  <c r="I1675" i="12"/>
  <c r="I1676" i="12"/>
  <c r="I1677" i="12"/>
  <c r="I1678" i="12"/>
  <c r="I1679" i="12"/>
  <c r="I1680" i="12"/>
  <c r="I1681" i="12"/>
  <c r="I1682" i="12"/>
  <c r="I1683" i="12"/>
  <c r="I1684" i="12"/>
  <c r="I1685" i="12"/>
  <c r="I1686" i="12"/>
  <c r="I1687" i="12"/>
  <c r="I1688" i="12"/>
  <c r="I1689" i="12"/>
  <c r="I1690" i="12"/>
  <c r="I1691" i="12"/>
  <c r="I1692" i="12"/>
  <c r="I1693" i="12"/>
  <c r="I1694" i="12"/>
  <c r="I1695" i="12"/>
  <c r="I1696" i="12"/>
  <c r="I1697" i="12"/>
  <c r="I1698" i="12"/>
  <c r="I1699" i="12"/>
  <c r="I1700" i="12"/>
  <c r="I1701" i="12"/>
  <c r="I1702" i="12"/>
  <c r="I1703" i="12"/>
  <c r="I1704" i="12"/>
  <c r="I1705" i="12"/>
  <c r="I1706" i="12"/>
  <c r="I1707" i="12"/>
  <c r="I1708" i="12"/>
  <c r="I1709" i="12"/>
  <c r="I1710" i="12"/>
  <c r="I1711" i="12"/>
  <c r="I1712" i="12"/>
  <c r="I1713" i="12"/>
  <c r="I1714" i="12"/>
  <c r="I1715" i="12"/>
  <c r="I1716" i="12"/>
  <c r="I1717" i="12"/>
  <c r="I1718" i="12"/>
  <c r="I1719" i="12"/>
  <c r="I1720" i="12"/>
  <c r="I1721" i="12"/>
  <c r="I1722" i="12"/>
  <c r="I1723" i="12"/>
  <c r="I1724" i="12"/>
  <c r="I1725" i="12"/>
  <c r="I1726" i="12"/>
  <c r="I1727" i="12"/>
  <c r="I1728" i="12"/>
  <c r="I1729" i="12"/>
  <c r="I1730" i="12"/>
  <c r="I1731" i="12"/>
  <c r="I1732" i="12"/>
  <c r="I1733" i="12"/>
  <c r="I1734" i="12"/>
  <c r="I1735" i="12"/>
  <c r="I1736" i="12"/>
  <c r="I1737" i="12"/>
  <c r="I1738" i="12"/>
  <c r="I1739" i="12"/>
  <c r="I1740" i="12"/>
  <c r="I1741" i="12"/>
  <c r="I1742" i="12"/>
  <c r="I1743" i="12"/>
  <c r="I1744" i="12"/>
  <c r="I1745" i="12"/>
  <c r="I1746" i="12"/>
  <c r="I1747" i="12"/>
  <c r="I1748" i="12"/>
  <c r="I1749" i="12"/>
  <c r="I1750" i="12"/>
  <c r="I1751" i="12"/>
  <c r="I1752" i="12"/>
  <c r="I1753" i="12"/>
  <c r="I1754" i="12"/>
  <c r="I1755" i="12"/>
  <c r="I1756" i="12"/>
  <c r="I1757" i="12"/>
  <c r="I1758" i="12"/>
  <c r="I1759" i="12"/>
  <c r="I1760" i="12"/>
  <c r="I1761" i="12"/>
  <c r="I1762" i="12"/>
  <c r="I1763" i="12"/>
  <c r="I1764" i="12"/>
  <c r="I1765" i="12"/>
  <c r="I1766" i="12"/>
  <c r="I1767" i="12"/>
  <c r="I1768" i="12"/>
  <c r="I1769" i="12"/>
  <c r="I1770" i="12"/>
  <c r="I1771" i="12"/>
  <c r="I1772" i="12"/>
  <c r="I1773" i="12"/>
  <c r="I1774" i="12"/>
  <c r="I1775" i="12"/>
  <c r="I1776" i="12"/>
  <c r="I1777" i="12"/>
  <c r="I1778" i="12"/>
  <c r="I1779" i="12"/>
  <c r="I1780" i="12"/>
  <c r="I1781" i="12"/>
  <c r="I1783" i="12"/>
  <c r="I1785" i="12"/>
  <c r="I1786" i="12"/>
  <c r="I1787" i="12"/>
  <c r="I1788" i="12"/>
  <c r="I1789" i="12"/>
  <c r="I1790" i="12"/>
  <c r="I1791" i="12"/>
  <c r="I1792" i="12"/>
  <c r="I1793" i="12"/>
  <c r="I1794" i="12"/>
  <c r="I1795" i="12"/>
  <c r="I1796" i="12"/>
  <c r="I1797" i="12"/>
  <c r="I1798" i="12"/>
  <c r="I1799" i="12"/>
  <c r="I1800" i="12"/>
  <c r="I1801" i="12"/>
  <c r="I1802" i="12"/>
  <c r="I1803" i="12"/>
  <c r="I1804" i="12"/>
  <c r="I1805" i="12"/>
  <c r="I1806" i="12"/>
  <c r="I1807" i="12"/>
  <c r="I1808" i="12"/>
  <c r="I1809" i="12"/>
  <c r="I1810" i="12"/>
  <c r="I1811" i="12"/>
  <c r="I1812" i="12"/>
  <c r="I1813" i="12"/>
  <c r="I1814" i="12"/>
  <c r="I1815" i="12"/>
  <c r="I1816" i="12"/>
  <c r="I1817" i="12"/>
  <c r="I1818" i="12"/>
  <c r="I1819" i="12"/>
  <c r="I1820" i="12"/>
  <c r="I1821" i="12"/>
  <c r="I1822" i="12"/>
  <c r="I1824" i="12"/>
  <c r="I1825" i="12"/>
  <c r="I1826" i="12"/>
  <c r="I1827" i="12"/>
  <c r="I1828" i="12"/>
  <c r="I1830" i="12"/>
  <c r="I3" i="12"/>
  <c r="F4" i="12"/>
  <c r="F5" i="12"/>
  <c r="F6" i="12"/>
  <c r="F7" i="12"/>
  <c r="F8"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36" i="12"/>
  <c r="F38" i="12"/>
  <c r="F41" i="12"/>
  <c r="F42" i="12"/>
  <c r="F43" i="12"/>
  <c r="F45" i="12"/>
  <c r="F47" i="12"/>
  <c r="F48" i="12"/>
  <c r="F51" i="12"/>
  <c r="F53" i="12"/>
  <c r="F54" i="12"/>
  <c r="F55" i="12"/>
  <c r="F56" i="12"/>
  <c r="F57" i="12"/>
  <c r="F58" i="12"/>
  <c r="F59" i="12"/>
  <c r="F60"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3" i="12"/>
  <c r="F94" i="12"/>
  <c r="F95" i="12"/>
  <c r="F96" i="12"/>
  <c r="F97" i="12"/>
  <c r="F98" i="12"/>
  <c r="F99" i="12"/>
  <c r="F100"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F140" i="12"/>
  <c r="F141" i="12"/>
  <c r="F142" i="12"/>
  <c r="F143" i="12"/>
  <c r="F144" i="12"/>
  <c r="F145" i="12"/>
  <c r="F146" i="12"/>
  <c r="F147" i="12"/>
  <c r="F148" i="12"/>
  <c r="F149" i="12"/>
  <c r="F150" i="12"/>
  <c r="F151" i="12"/>
  <c r="F152" i="12"/>
  <c r="F153" i="12"/>
  <c r="F154" i="12"/>
  <c r="F155" i="12"/>
  <c r="F156" i="12"/>
  <c r="F157" i="12"/>
  <c r="F158" i="12"/>
  <c r="F159" i="12"/>
  <c r="F160" i="12"/>
  <c r="F162" i="12"/>
  <c r="F163" i="12"/>
  <c r="F164" i="12"/>
  <c r="F165" i="12"/>
  <c r="F166" i="12"/>
  <c r="F167" i="12"/>
  <c r="F168" i="12"/>
  <c r="F169" i="12"/>
  <c r="F170" i="12"/>
  <c r="F171" i="12"/>
  <c r="F172" i="12"/>
  <c r="F173" i="12"/>
  <c r="F174" i="12"/>
  <c r="F175" i="12"/>
  <c r="F176" i="12"/>
  <c r="F177" i="12"/>
  <c r="F178" i="12"/>
  <c r="F180" i="12"/>
  <c r="F181" i="12"/>
  <c r="F182" i="12"/>
  <c r="F183" i="12"/>
  <c r="F184" i="12"/>
  <c r="F185" i="12"/>
  <c r="F186" i="12"/>
  <c r="F187" i="12"/>
  <c r="F188" i="12"/>
  <c r="F189" i="12"/>
  <c r="F190" i="12"/>
  <c r="F191" i="12"/>
  <c r="F192" i="12"/>
  <c r="F193" i="12"/>
  <c r="F194" i="12"/>
  <c r="F195" i="12"/>
  <c r="F196" i="12"/>
  <c r="F197" i="12"/>
  <c r="F198" i="12"/>
  <c r="F199" i="12"/>
  <c r="F200" i="12"/>
  <c r="F201" i="12"/>
  <c r="F202" i="12"/>
  <c r="F203" i="12"/>
  <c r="F204" i="12"/>
  <c r="F205" i="12"/>
  <c r="F206" i="12"/>
  <c r="F207" i="12"/>
  <c r="F208" i="12"/>
  <c r="F209" i="12"/>
  <c r="F210" i="12"/>
  <c r="F211" i="12"/>
  <c r="F212" i="12"/>
  <c r="F213" i="12"/>
  <c r="F214" i="12"/>
  <c r="F215" i="12"/>
  <c r="F216" i="12"/>
  <c r="F217" i="12"/>
  <c r="F218" i="12"/>
  <c r="F219" i="12"/>
  <c r="F220" i="12"/>
  <c r="F221" i="12"/>
  <c r="F222" i="12"/>
  <c r="F223" i="12"/>
  <c r="F224" i="12"/>
  <c r="F225" i="12"/>
  <c r="F226" i="12"/>
  <c r="F227" i="12"/>
  <c r="F228" i="12"/>
  <c r="F229" i="12"/>
  <c r="F230" i="12"/>
  <c r="F231" i="12"/>
  <c r="F232" i="12"/>
  <c r="F233" i="12"/>
  <c r="F234" i="12"/>
  <c r="F235" i="12"/>
  <c r="F236" i="12"/>
  <c r="F237" i="12"/>
  <c r="F238" i="12"/>
  <c r="F239" i="12"/>
  <c r="F240" i="12"/>
  <c r="F241" i="12"/>
  <c r="F242" i="12"/>
  <c r="F243" i="12"/>
  <c r="F244" i="12"/>
  <c r="F245" i="12"/>
  <c r="F246" i="12"/>
  <c r="F247" i="12"/>
  <c r="F248" i="12"/>
  <c r="F249" i="12"/>
  <c r="F250" i="12"/>
  <c r="F251" i="12"/>
  <c r="F252" i="12"/>
  <c r="F253" i="12"/>
  <c r="F254" i="12"/>
  <c r="F255" i="12"/>
  <c r="F256" i="12"/>
  <c r="F257" i="12"/>
  <c r="F258" i="12"/>
  <c r="F259" i="12"/>
  <c r="F260" i="12"/>
  <c r="F261" i="12"/>
  <c r="F262" i="12"/>
  <c r="F263" i="12"/>
  <c r="F264" i="12"/>
  <c r="F265" i="12"/>
  <c r="F266" i="12"/>
  <c r="F267" i="12"/>
  <c r="F268" i="12"/>
  <c r="F269" i="12"/>
  <c r="F270" i="12"/>
  <c r="F271" i="12"/>
  <c r="F272" i="12"/>
  <c r="F273" i="12"/>
  <c r="F274" i="12"/>
  <c r="F275" i="12"/>
  <c r="F276" i="12"/>
  <c r="F277" i="12"/>
  <c r="F278" i="12"/>
  <c r="F279" i="12"/>
  <c r="F280" i="12"/>
  <c r="F281" i="12"/>
  <c r="F282" i="12"/>
  <c r="F283" i="12"/>
  <c r="F284" i="12"/>
  <c r="F285" i="12"/>
  <c r="F286" i="12"/>
  <c r="F287" i="12"/>
  <c r="F288" i="12"/>
  <c r="F289" i="12"/>
  <c r="F293" i="12"/>
  <c r="F294" i="12"/>
  <c r="F295" i="12"/>
  <c r="F297" i="12"/>
  <c r="F298" i="12"/>
  <c r="F299" i="12"/>
  <c r="F300" i="12"/>
  <c r="F301" i="12"/>
  <c r="F302" i="12"/>
  <c r="F303" i="12"/>
  <c r="F304" i="12"/>
  <c r="F306" i="12"/>
  <c r="F307" i="12"/>
  <c r="F308" i="12"/>
  <c r="F309" i="12"/>
  <c r="F310" i="12"/>
  <c r="F311" i="12"/>
  <c r="F313" i="12"/>
  <c r="F315" i="12"/>
  <c r="F316" i="12"/>
  <c r="F317" i="12"/>
  <c r="F318" i="12"/>
  <c r="F320" i="12"/>
  <c r="F321" i="12"/>
  <c r="F323" i="12"/>
  <c r="F324" i="12"/>
  <c r="F327" i="12"/>
  <c r="F329" i="12"/>
  <c r="F330" i="12"/>
  <c r="F331" i="12"/>
  <c r="F333" i="12"/>
  <c r="F334" i="12"/>
  <c r="F336" i="12"/>
  <c r="F337" i="12"/>
  <c r="F339" i="12"/>
  <c r="F340" i="12"/>
  <c r="F343" i="12"/>
  <c r="F344" i="12"/>
  <c r="F345" i="12"/>
  <c r="F346" i="12"/>
  <c r="F347" i="12"/>
  <c r="F348" i="12"/>
  <c r="F349" i="12"/>
  <c r="F353" i="12"/>
  <c r="F354" i="12"/>
  <c r="F359" i="12"/>
  <c r="F364" i="12"/>
  <c r="F366" i="12"/>
  <c r="F368" i="12"/>
  <c r="F373" i="12"/>
  <c r="F374" i="12"/>
  <c r="F375" i="12"/>
  <c r="F376" i="12"/>
  <c r="F377" i="12"/>
  <c r="F378" i="12"/>
  <c r="F379" i="12"/>
  <c r="F380" i="12"/>
  <c r="F381" i="12"/>
  <c r="F382" i="12"/>
  <c r="F383" i="12"/>
  <c r="F384" i="12"/>
  <c r="F385" i="12"/>
  <c r="F386" i="12"/>
  <c r="F387" i="12"/>
  <c r="F388" i="12"/>
  <c r="F389" i="12"/>
  <c r="F390" i="12"/>
  <c r="F391" i="12"/>
  <c r="F392" i="12"/>
  <c r="F393" i="12"/>
  <c r="F394" i="12"/>
  <c r="F395" i="12"/>
  <c r="F396" i="12"/>
  <c r="F397" i="12"/>
  <c r="F398" i="12"/>
  <c r="F399" i="12"/>
  <c r="F400" i="12"/>
  <c r="F401" i="12"/>
  <c r="F402" i="12"/>
  <c r="F403" i="12"/>
  <c r="F405" i="12"/>
  <c r="F406" i="12"/>
  <c r="F407" i="12"/>
  <c r="F409" i="12"/>
  <c r="F410" i="12"/>
  <c r="F411" i="12"/>
  <c r="F412" i="12"/>
  <c r="F413" i="12"/>
  <c r="F414" i="12"/>
  <c r="F415" i="12"/>
  <c r="F416" i="12"/>
  <c r="F417" i="12"/>
  <c r="F418" i="12"/>
  <c r="F419" i="12"/>
  <c r="F420" i="12"/>
  <c r="F421" i="12"/>
  <c r="F423" i="12"/>
  <c r="F424" i="12"/>
  <c r="F425" i="12"/>
  <c r="F429" i="12"/>
  <c r="F430" i="12"/>
  <c r="F431" i="12"/>
  <c r="F432" i="12"/>
  <c r="F434" i="12"/>
  <c r="F435" i="12"/>
  <c r="F436" i="12"/>
  <c r="F438" i="12"/>
  <c r="F440" i="12"/>
  <c r="F441" i="12"/>
  <c r="F442" i="12"/>
  <c r="F443" i="12"/>
  <c r="F444" i="12"/>
  <c r="F445" i="12"/>
  <c r="F446" i="12"/>
  <c r="F448" i="12"/>
  <c r="F449" i="12"/>
  <c r="F451" i="12"/>
  <c r="F452" i="12"/>
  <c r="F454" i="12"/>
  <c r="F456" i="12"/>
  <c r="F457" i="12"/>
  <c r="F458" i="12"/>
  <c r="F459" i="12"/>
  <c r="F460" i="12"/>
  <c r="F461" i="12"/>
  <c r="F462" i="12"/>
  <c r="F463" i="12"/>
  <c r="F464" i="12"/>
  <c r="F465" i="12"/>
  <c r="F466" i="12"/>
  <c r="F467" i="12"/>
  <c r="F473" i="12"/>
  <c r="F474" i="12"/>
  <c r="F475" i="12"/>
  <c r="F477" i="12"/>
  <c r="F480" i="12"/>
  <c r="F481" i="12"/>
  <c r="F482" i="12"/>
  <c r="F483" i="12"/>
  <c r="F484" i="12"/>
  <c r="F485" i="12"/>
  <c r="F486" i="12"/>
  <c r="F487" i="12"/>
  <c r="F488" i="12"/>
  <c r="F489" i="12"/>
  <c r="F492" i="12"/>
  <c r="F493" i="12"/>
  <c r="F494" i="12"/>
  <c r="F498" i="12"/>
  <c r="F499" i="12"/>
  <c r="F500" i="12"/>
  <c r="F501" i="12"/>
  <c r="F502" i="12"/>
  <c r="F503" i="12"/>
  <c r="F504" i="12"/>
  <c r="F505" i="12"/>
  <c r="F506" i="12"/>
  <c r="F507" i="12"/>
  <c r="F508" i="12"/>
  <c r="F510" i="12"/>
  <c r="F511" i="12"/>
  <c r="F512" i="12"/>
  <c r="F515" i="12"/>
  <c r="F516" i="12"/>
  <c r="F517" i="12"/>
  <c r="F518" i="12"/>
  <c r="F519" i="12"/>
  <c r="F520" i="12"/>
  <c r="F521" i="12"/>
  <c r="F522" i="12"/>
  <c r="F523" i="12"/>
  <c r="F524" i="12"/>
  <c r="F525" i="12"/>
  <c r="F526" i="12"/>
  <c r="F527" i="12"/>
  <c r="F528" i="12"/>
  <c r="F530" i="12"/>
  <c r="F532" i="12"/>
  <c r="F533" i="12"/>
  <c r="F534" i="12"/>
  <c r="F535" i="12"/>
  <c r="F536" i="12"/>
  <c r="F537" i="12"/>
  <c r="F538" i="12"/>
  <c r="F539" i="12"/>
  <c r="F540" i="12"/>
  <c r="F541" i="12"/>
  <c r="F542" i="12"/>
  <c r="F543" i="12"/>
  <c r="F544" i="12"/>
  <c r="F546" i="12"/>
  <c r="F547" i="12"/>
  <c r="F549" i="12"/>
  <c r="F551" i="12"/>
  <c r="F552" i="12"/>
  <c r="F553" i="12"/>
  <c r="F554" i="12"/>
  <c r="F555" i="12"/>
  <c r="F556" i="12"/>
  <c r="F557" i="12"/>
  <c r="F558" i="12"/>
  <c r="F559" i="12"/>
  <c r="F560" i="12"/>
  <c r="F561" i="12"/>
  <c r="F562" i="12"/>
  <c r="F564" i="12"/>
  <c r="F565" i="12"/>
  <c r="F566" i="12"/>
  <c r="F568" i="12"/>
  <c r="F569" i="12"/>
  <c r="F570" i="12"/>
  <c r="F571" i="12"/>
  <c r="F573" i="12"/>
  <c r="F574" i="12"/>
  <c r="F575" i="12"/>
  <c r="F576" i="12"/>
  <c r="F579" i="12"/>
  <c r="F580" i="12"/>
  <c r="F583" i="12"/>
  <c r="F584" i="12"/>
  <c r="F585" i="12"/>
  <c r="F586" i="12"/>
  <c r="F587" i="12"/>
  <c r="F589" i="12"/>
  <c r="F590" i="12"/>
  <c r="F591" i="12"/>
  <c r="F592" i="12"/>
  <c r="F594" i="12"/>
  <c r="F595" i="12"/>
  <c r="F596" i="12"/>
  <c r="F597" i="12"/>
  <c r="F598" i="12"/>
  <c r="F599" i="12"/>
  <c r="F601" i="12"/>
  <c r="F603" i="12"/>
  <c r="F604" i="12"/>
  <c r="F605" i="12"/>
  <c r="F606" i="12"/>
  <c r="F607" i="12"/>
  <c r="F608" i="12"/>
  <c r="F609" i="12"/>
  <c r="F610" i="12"/>
  <c r="F611" i="12"/>
  <c r="F612" i="12"/>
  <c r="F613" i="12"/>
  <c r="F614" i="12"/>
  <c r="F615" i="12"/>
  <c r="F616" i="12"/>
  <c r="F617" i="12"/>
  <c r="F623" i="12"/>
  <c r="F630" i="12"/>
  <c r="F631" i="12"/>
  <c r="F632" i="12"/>
  <c r="F633" i="12"/>
  <c r="F634" i="12"/>
  <c r="F635" i="12"/>
  <c r="F636" i="12"/>
  <c r="F637" i="12"/>
  <c r="F638" i="12"/>
  <c r="F639" i="12"/>
  <c r="F640" i="12"/>
  <c r="F641" i="12"/>
  <c r="F642" i="12"/>
  <c r="F643" i="12"/>
  <c r="F644" i="12"/>
  <c r="F645" i="12"/>
  <c r="F646" i="12"/>
  <c r="F647" i="12"/>
  <c r="F648" i="12"/>
  <c r="F649" i="12"/>
  <c r="F650" i="12"/>
  <c r="F651" i="12"/>
  <c r="F652" i="12"/>
  <c r="F653" i="12"/>
  <c r="F654" i="12"/>
  <c r="F655" i="12"/>
  <c r="F656" i="12"/>
  <c r="F657" i="12"/>
  <c r="F658" i="12"/>
  <c r="F659" i="12"/>
  <c r="F660" i="12"/>
  <c r="F661" i="12"/>
  <c r="F662" i="12"/>
  <c r="F663" i="12"/>
  <c r="F664" i="12"/>
  <c r="F665" i="12"/>
  <c r="F666" i="12"/>
  <c r="F667" i="12"/>
  <c r="F668" i="12"/>
  <c r="F669" i="12"/>
  <c r="F670" i="12"/>
  <c r="F671" i="12"/>
  <c r="F672" i="12"/>
  <c r="F673" i="12"/>
  <c r="F674" i="12"/>
  <c r="F675" i="12"/>
  <c r="F676" i="12"/>
  <c r="F677" i="12"/>
  <c r="F678" i="12"/>
  <c r="F679" i="12"/>
  <c r="F680" i="12"/>
  <c r="F681" i="12"/>
  <c r="F682" i="12"/>
  <c r="F683" i="12"/>
  <c r="F684" i="12"/>
  <c r="F685" i="12"/>
  <c r="F686" i="12"/>
  <c r="F687" i="12"/>
  <c r="F688" i="12"/>
  <c r="F689" i="12"/>
  <c r="F690" i="12"/>
  <c r="F692" i="12"/>
  <c r="F693" i="12"/>
  <c r="F694" i="12"/>
  <c r="F695" i="12"/>
  <c r="F696" i="12"/>
  <c r="F697" i="12"/>
  <c r="F698" i="12"/>
  <c r="F699" i="12"/>
  <c r="F700" i="12"/>
  <c r="F701" i="12"/>
  <c r="F702" i="12"/>
  <c r="F703" i="12"/>
  <c r="F704" i="12"/>
  <c r="F705" i="12"/>
  <c r="F706" i="12"/>
  <c r="F707" i="12"/>
  <c r="F708" i="12"/>
  <c r="F709" i="12"/>
  <c r="F710" i="12"/>
  <c r="F711" i="12"/>
  <c r="F712" i="12"/>
  <c r="F713" i="12"/>
  <c r="F714" i="12"/>
  <c r="F715" i="12"/>
  <c r="F717" i="12"/>
  <c r="F718" i="12"/>
  <c r="F719" i="12"/>
  <c r="F720" i="12"/>
  <c r="F723" i="12"/>
  <c r="F724" i="12"/>
  <c r="F726" i="12"/>
  <c r="F727" i="12"/>
  <c r="F728" i="12"/>
  <c r="F729" i="12"/>
  <c r="F730" i="12"/>
  <c r="F731" i="12"/>
  <c r="F732" i="12"/>
  <c r="F734" i="12"/>
  <c r="F736" i="12"/>
  <c r="F737" i="12"/>
  <c r="F738" i="12"/>
  <c r="F739" i="12"/>
  <c r="F741" i="12"/>
  <c r="F742" i="12"/>
  <c r="F743" i="12"/>
  <c r="F744" i="12"/>
  <c r="F745" i="12"/>
  <c r="F746" i="12"/>
  <c r="F747" i="12"/>
  <c r="F748" i="12"/>
  <c r="F749" i="12"/>
  <c r="F750" i="12"/>
  <c r="F751" i="12"/>
  <c r="F752" i="12"/>
  <c r="F753" i="12"/>
  <c r="F754" i="12"/>
  <c r="F755" i="12"/>
  <c r="F756" i="12"/>
  <c r="F757" i="12"/>
  <c r="F758" i="12"/>
  <c r="F759" i="12"/>
  <c r="F760" i="12"/>
  <c r="F761" i="12"/>
  <c r="F762" i="12"/>
  <c r="F763" i="12"/>
  <c r="F764" i="12"/>
  <c r="F766" i="12"/>
  <c r="F767" i="12"/>
  <c r="F768" i="12"/>
  <c r="F769" i="12"/>
  <c r="F770" i="12"/>
  <c r="F772" i="12"/>
  <c r="F773" i="12"/>
  <c r="F774" i="12"/>
  <c r="F775" i="12"/>
  <c r="F776" i="12"/>
  <c r="F778" i="12"/>
  <c r="F779" i="12"/>
  <c r="F780" i="12"/>
  <c r="F781" i="12"/>
  <c r="F782" i="12"/>
  <c r="F783" i="12"/>
  <c r="F784" i="12"/>
  <c r="F785" i="12"/>
  <c r="F786" i="12"/>
  <c r="F787" i="12"/>
  <c r="F788" i="12"/>
  <c r="F789" i="12"/>
  <c r="F790" i="12"/>
  <c r="F791" i="12"/>
  <c r="F792" i="12"/>
  <c r="F793" i="12"/>
  <c r="F794" i="12"/>
  <c r="F795" i="12"/>
  <c r="F796" i="12"/>
  <c r="F797" i="12"/>
  <c r="F798" i="12"/>
  <c r="F799" i="12"/>
  <c r="F800" i="12"/>
  <c r="F801" i="12"/>
  <c r="F802" i="12"/>
  <c r="F803" i="12"/>
  <c r="F804" i="12"/>
  <c r="F805" i="12"/>
  <c r="F806" i="12"/>
  <c r="F807" i="12"/>
  <c r="F808" i="12"/>
  <c r="F809" i="12"/>
  <c r="F810" i="12"/>
  <c r="F811" i="12"/>
  <c r="F812" i="12"/>
  <c r="F813" i="12"/>
  <c r="F814" i="12"/>
  <c r="F815" i="12"/>
  <c r="F816" i="12"/>
  <c r="F817" i="12"/>
  <c r="F818" i="12"/>
  <c r="F819" i="12"/>
  <c r="F820" i="12"/>
  <c r="F821" i="12"/>
  <c r="F822" i="12"/>
  <c r="F823" i="12"/>
  <c r="F824" i="12"/>
  <c r="F825" i="12"/>
  <c r="F826" i="12"/>
  <c r="F827" i="12"/>
  <c r="F828" i="12"/>
  <c r="F829" i="12"/>
  <c r="F830" i="12"/>
  <c r="F831" i="12"/>
  <c r="F832" i="12"/>
  <c r="F833" i="12"/>
  <c r="F835" i="12"/>
  <c r="F836" i="12"/>
  <c r="F837" i="12"/>
  <c r="F838" i="12"/>
  <c r="F839" i="12"/>
  <c r="F840" i="12"/>
  <c r="F841" i="12"/>
  <c r="F842" i="12"/>
  <c r="F843" i="12"/>
  <c r="F844" i="12"/>
  <c r="F845" i="12"/>
  <c r="F846" i="12"/>
  <c r="F847" i="12"/>
  <c r="F848" i="12"/>
  <c r="F849" i="12"/>
  <c r="F850" i="12"/>
  <c r="F851" i="12"/>
  <c r="F852" i="12"/>
  <c r="F853" i="12"/>
  <c r="F854" i="12"/>
  <c r="F855" i="12"/>
  <c r="F856" i="12"/>
  <c r="F857" i="12"/>
  <c r="F858" i="12"/>
  <c r="F859" i="12"/>
  <c r="F860" i="12"/>
  <c r="F861" i="12"/>
  <c r="F862" i="12"/>
  <c r="F863" i="12"/>
  <c r="F864" i="12"/>
  <c r="F866" i="12"/>
  <c r="F868" i="12"/>
  <c r="F869" i="12"/>
  <c r="F870" i="12"/>
  <c r="F871" i="12"/>
  <c r="F872" i="12"/>
  <c r="F873" i="12"/>
  <c r="F874" i="12"/>
  <c r="F875" i="12"/>
  <c r="F876" i="12"/>
  <c r="F878" i="12"/>
  <c r="F880" i="12"/>
  <c r="F881" i="12"/>
  <c r="F882" i="12"/>
  <c r="F883" i="12"/>
  <c r="F884" i="12"/>
  <c r="F885" i="12"/>
  <c r="F886" i="12"/>
  <c r="F887" i="12"/>
  <c r="F889" i="12"/>
  <c r="F890" i="12"/>
  <c r="F891" i="12"/>
  <c r="F892" i="12"/>
  <c r="F893" i="12"/>
  <c r="F894" i="12"/>
  <c r="F895" i="12"/>
  <c r="F896" i="12"/>
  <c r="F897" i="12"/>
  <c r="F898" i="12"/>
  <c r="F899" i="12"/>
  <c r="F900" i="12"/>
  <c r="F901" i="12"/>
  <c r="F902" i="12"/>
  <c r="F903" i="12"/>
  <c r="F904" i="12"/>
  <c r="F905" i="12"/>
  <c r="F906" i="12"/>
  <c r="F907" i="12"/>
  <c r="F910" i="12"/>
  <c r="F911" i="12"/>
  <c r="F913" i="12"/>
  <c r="F914" i="12"/>
  <c r="F915" i="12"/>
  <c r="F916" i="12"/>
  <c r="F917" i="12"/>
  <c r="F918" i="12"/>
  <c r="F919" i="12"/>
  <c r="F920" i="12"/>
  <c r="F921" i="12"/>
  <c r="F922" i="12"/>
  <c r="F923" i="12"/>
  <c r="F925" i="12"/>
  <c r="F926" i="12"/>
  <c r="F927" i="12"/>
  <c r="F928" i="12"/>
  <c r="F929" i="12"/>
  <c r="F930" i="12"/>
  <c r="F931" i="12"/>
  <c r="F932" i="12"/>
  <c r="F933" i="12"/>
  <c r="F934" i="12"/>
  <c r="F935" i="12"/>
  <c r="F936" i="12"/>
  <c r="F937" i="12"/>
  <c r="F938" i="12"/>
  <c r="F939" i="12"/>
  <c r="F940" i="12"/>
  <c r="F941" i="12"/>
  <c r="F942" i="12"/>
  <c r="F943" i="12"/>
  <c r="F944" i="12"/>
  <c r="F945" i="12"/>
  <c r="F946" i="12"/>
  <c r="F947" i="12"/>
  <c r="F948" i="12"/>
  <c r="F949" i="12"/>
  <c r="F950" i="12"/>
  <c r="F951" i="12"/>
  <c r="F952" i="12"/>
  <c r="F953" i="12"/>
  <c r="F954" i="12"/>
  <c r="F955" i="12"/>
  <c r="F956" i="12"/>
  <c r="F957" i="12"/>
  <c r="F958" i="12"/>
  <c r="F959" i="12"/>
  <c r="F960" i="12"/>
  <c r="F962" i="12"/>
  <c r="F963" i="12"/>
  <c r="F964" i="12"/>
  <c r="F965" i="12"/>
  <c r="F966" i="12"/>
  <c r="F967" i="12"/>
  <c r="F968" i="12"/>
  <c r="F969" i="12"/>
  <c r="F970" i="12"/>
  <c r="F971" i="12"/>
  <c r="F972" i="12"/>
  <c r="F973" i="12"/>
  <c r="F974" i="12"/>
  <c r="F975" i="12"/>
  <c r="F976" i="12"/>
  <c r="F977" i="12"/>
  <c r="F978" i="12"/>
  <c r="F979" i="12"/>
  <c r="F980" i="12"/>
  <c r="F981" i="12"/>
  <c r="F982" i="12"/>
  <c r="F983" i="12"/>
  <c r="F984" i="12"/>
  <c r="F985" i="12"/>
  <c r="F986" i="12"/>
  <c r="F987" i="12"/>
  <c r="F988" i="12"/>
  <c r="F989" i="12"/>
  <c r="F990" i="12"/>
  <c r="F991" i="12"/>
  <c r="F992" i="12"/>
  <c r="F993" i="12"/>
  <c r="F994" i="12"/>
  <c r="F995" i="12"/>
  <c r="F996" i="12"/>
  <c r="F997" i="12"/>
  <c r="F998" i="12"/>
  <c r="F999" i="12"/>
  <c r="F1000" i="12"/>
  <c r="F1001" i="12"/>
  <c r="F1002" i="12"/>
  <c r="F1003" i="12"/>
  <c r="F1004" i="12"/>
  <c r="F1005" i="12"/>
  <c r="F1006" i="12"/>
  <c r="F1007" i="12"/>
  <c r="F1008" i="12"/>
  <c r="F1009" i="12"/>
  <c r="F1010" i="12"/>
  <c r="F1011" i="12"/>
  <c r="F1012" i="12"/>
  <c r="F1013" i="12"/>
  <c r="F1014" i="12"/>
  <c r="F1015" i="12"/>
  <c r="F1016" i="12"/>
  <c r="F1017" i="12"/>
  <c r="F1018" i="12"/>
  <c r="F1019" i="12"/>
  <c r="F1020" i="12"/>
  <c r="F1021" i="12"/>
  <c r="F1022" i="12"/>
  <c r="F1023" i="12"/>
  <c r="F1024" i="12"/>
  <c r="F1025" i="12"/>
  <c r="F1026" i="12"/>
  <c r="F1027" i="12"/>
  <c r="F1028" i="12"/>
  <c r="F1029" i="12"/>
  <c r="F1030" i="12"/>
  <c r="F1031" i="12"/>
  <c r="F1033" i="12"/>
  <c r="F1034" i="12"/>
  <c r="F1035" i="12"/>
  <c r="F1036" i="12"/>
  <c r="F1037" i="12"/>
  <c r="F1038" i="12"/>
  <c r="F1039" i="12"/>
  <c r="F1040" i="12"/>
  <c r="F1041" i="12"/>
  <c r="F1042" i="12"/>
  <c r="F1043" i="12"/>
  <c r="F1044" i="12"/>
  <c r="F1045" i="12"/>
  <c r="F1046" i="12"/>
  <c r="F1047" i="12"/>
  <c r="F1048" i="12"/>
  <c r="F1049" i="12"/>
  <c r="F1050" i="12"/>
  <c r="F1052" i="12"/>
  <c r="F1054" i="12"/>
  <c r="F1055" i="12"/>
  <c r="F1056" i="12"/>
  <c r="F1057" i="12"/>
  <c r="F1058" i="12"/>
  <c r="F1059" i="12"/>
  <c r="F1060" i="12"/>
  <c r="F1061" i="12"/>
  <c r="F1062" i="12"/>
  <c r="F1063" i="12"/>
  <c r="F1064" i="12"/>
  <c r="F1065" i="12"/>
  <c r="F1066" i="12"/>
  <c r="F1067" i="12"/>
  <c r="F1068" i="12"/>
  <c r="F1069" i="12"/>
  <c r="F1070" i="12"/>
  <c r="F1071" i="12"/>
  <c r="F1072" i="12"/>
  <c r="F1073" i="12"/>
  <c r="F1074" i="12"/>
  <c r="F1075" i="12"/>
  <c r="F1077" i="12"/>
  <c r="F1079" i="12"/>
  <c r="F1080" i="12"/>
  <c r="F1083" i="12"/>
  <c r="F1084" i="12"/>
  <c r="F1085" i="12"/>
  <c r="F1086" i="12"/>
  <c r="F1088" i="12"/>
  <c r="F1089" i="12"/>
  <c r="F1092" i="12"/>
  <c r="F1093" i="12"/>
  <c r="F1094" i="12"/>
  <c r="F1096" i="12"/>
  <c r="F1098" i="12"/>
  <c r="F1099" i="12"/>
  <c r="F1100" i="12"/>
  <c r="F1103" i="12"/>
  <c r="F1104" i="12"/>
  <c r="F1105" i="12"/>
  <c r="F1106" i="12"/>
  <c r="F1107" i="12"/>
  <c r="F1108" i="12"/>
  <c r="F1109" i="12"/>
  <c r="F1110" i="12"/>
  <c r="F1111" i="12"/>
  <c r="F1112" i="12"/>
  <c r="F1113" i="12"/>
  <c r="F1114" i="12"/>
  <c r="F1115" i="12"/>
  <c r="F1116" i="12"/>
  <c r="F1117" i="12"/>
  <c r="F1118" i="12"/>
  <c r="F1119" i="12"/>
  <c r="F1120" i="12"/>
  <c r="F1121" i="12"/>
  <c r="F1122" i="12"/>
  <c r="F1123" i="12"/>
  <c r="F1124" i="12"/>
  <c r="F1125" i="12"/>
  <c r="F1126" i="12"/>
  <c r="F1127" i="12"/>
  <c r="F1128" i="12"/>
  <c r="F1129" i="12"/>
  <c r="F1130" i="12"/>
  <c r="F1131" i="12"/>
  <c r="F1133" i="12"/>
  <c r="F1134" i="12"/>
  <c r="F1135" i="12"/>
  <c r="F1136" i="12"/>
  <c r="F1137" i="12"/>
  <c r="F1138" i="12"/>
  <c r="F1139" i="12"/>
  <c r="F1140" i="12"/>
  <c r="F1141" i="12"/>
  <c r="F1142" i="12"/>
  <c r="F1143" i="12"/>
  <c r="F1144" i="12"/>
  <c r="F1145" i="12"/>
  <c r="F1146" i="12"/>
  <c r="F1147" i="12"/>
  <c r="F1148" i="12"/>
  <c r="F1149" i="12"/>
  <c r="F1150" i="12"/>
  <c r="F1151" i="12"/>
  <c r="F1152" i="12"/>
  <c r="F1153" i="12"/>
  <c r="F1154" i="12"/>
  <c r="F1155" i="12"/>
  <c r="F1156" i="12"/>
  <c r="F1157" i="12"/>
  <c r="F1158" i="12"/>
  <c r="F1159" i="12"/>
  <c r="F1160" i="12"/>
  <c r="F1161" i="12"/>
  <c r="F1162" i="12"/>
  <c r="F1163" i="12"/>
  <c r="F1164" i="12"/>
  <c r="F1165" i="12"/>
  <c r="F1166" i="12"/>
  <c r="F1167" i="12"/>
  <c r="F1168" i="12"/>
  <c r="F1169" i="12"/>
  <c r="F1170" i="12"/>
  <c r="F1171" i="12"/>
  <c r="F1172" i="12"/>
  <c r="F1173" i="12"/>
  <c r="F1174" i="12"/>
  <c r="F1175" i="12"/>
  <c r="F1176" i="12"/>
  <c r="F1177" i="12"/>
  <c r="F1178" i="12"/>
  <c r="F1179" i="12"/>
  <c r="F1180" i="12"/>
  <c r="F1181" i="12"/>
  <c r="F1182" i="12"/>
  <c r="F1183" i="12"/>
  <c r="F1184" i="12"/>
  <c r="F1185" i="12"/>
  <c r="F1187" i="12"/>
  <c r="F1188" i="12"/>
  <c r="F1191" i="12"/>
  <c r="F1194" i="12"/>
  <c r="F1196" i="12"/>
  <c r="F1197" i="12"/>
  <c r="F1198" i="12"/>
  <c r="F1199" i="12"/>
  <c r="F1200" i="12"/>
  <c r="F1201" i="12"/>
  <c r="F1202" i="12"/>
  <c r="F1203" i="12"/>
  <c r="F1204" i="12"/>
  <c r="F1205" i="12"/>
  <c r="F1207" i="12"/>
  <c r="F1208" i="12"/>
  <c r="F1209" i="12"/>
  <c r="F1210" i="12"/>
  <c r="F1211" i="12"/>
  <c r="F1212" i="12"/>
  <c r="F1213" i="12"/>
  <c r="F1214" i="12"/>
  <c r="F1215" i="12"/>
  <c r="F1216" i="12"/>
  <c r="F1217" i="12"/>
  <c r="F1218" i="12"/>
  <c r="F1219" i="12"/>
  <c r="F1220" i="12"/>
  <c r="F1221" i="12"/>
  <c r="F1222" i="12"/>
  <c r="F1223" i="12"/>
  <c r="F1224" i="12"/>
  <c r="F1225" i="12"/>
  <c r="F1226" i="12"/>
  <c r="F1227" i="12"/>
  <c r="F1228" i="12"/>
  <c r="F1229" i="12"/>
  <c r="F1230" i="12"/>
  <c r="F1231" i="12"/>
  <c r="F1232" i="12"/>
  <c r="F1233" i="12"/>
  <c r="F1234" i="12"/>
  <c r="F1235" i="12"/>
  <c r="F1236" i="12"/>
  <c r="F1237" i="12"/>
  <c r="F1238" i="12"/>
  <c r="F1239" i="12"/>
  <c r="F1240" i="12"/>
  <c r="F1241" i="12"/>
  <c r="F1242" i="12"/>
  <c r="F1243" i="12"/>
  <c r="F1244" i="12"/>
  <c r="F1245" i="12"/>
  <c r="F1246" i="12"/>
  <c r="F1247" i="12"/>
  <c r="F1248" i="12"/>
  <c r="F1249" i="12"/>
  <c r="F1250" i="12"/>
  <c r="F1251" i="12"/>
  <c r="F1252" i="12"/>
  <c r="F1254" i="12"/>
  <c r="F1256" i="12"/>
  <c r="F1258" i="12"/>
  <c r="F1259" i="12"/>
  <c r="F1260" i="12"/>
  <c r="F1262" i="12"/>
  <c r="F1263" i="12"/>
  <c r="F1264" i="12"/>
  <c r="F1265" i="12"/>
  <c r="F1266" i="12"/>
  <c r="F1267" i="12"/>
  <c r="F1268" i="12"/>
  <c r="F1269" i="12"/>
  <c r="F1270" i="12"/>
  <c r="F1271" i="12"/>
  <c r="F1272" i="12"/>
  <c r="F1273" i="12"/>
  <c r="F1274" i="12"/>
  <c r="F1275" i="12"/>
  <c r="F1276" i="12"/>
  <c r="F1277" i="12"/>
  <c r="F1278" i="12"/>
  <c r="F1279" i="12"/>
  <c r="F1280" i="12"/>
  <c r="F1281" i="12"/>
  <c r="F1282" i="12"/>
  <c r="F1283" i="12"/>
  <c r="F1284" i="12"/>
  <c r="F1285" i="12"/>
  <c r="F1286" i="12"/>
  <c r="F1287" i="12"/>
  <c r="F1288" i="12"/>
  <c r="F1289" i="12"/>
  <c r="F1290" i="12"/>
  <c r="F1292" i="12"/>
  <c r="F1293" i="12"/>
  <c r="F1294" i="12"/>
  <c r="F1295" i="12"/>
  <c r="F1296" i="12"/>
  <c r="F1297" i="12"/>
  <c r="F1298" i="12"/>
  <c r="F1299" i="12"/>
  <c r="F1300" i="12"/>
  <c r="F1301" i="12"/>
  <c r="F1302" i="12"/>
  <c r="F1303" i="12"/>
  <c r="F1304" i="12"/>
  <c r="F1305" i="12"/>
  <c r="F1306" i="12"/>
  <c r="F1307" i="12"/>
  <c r="F1308" i="12"/>
  <c r="F1309" i="12"/>
  <c r="F1310" i="12"/>
  <c r="F1311" i="12"/>
  <c r="F1312" i="12"/>
  <c r="F1313" i="12"/>
  <c r="F1314" i="12"/>
  <c r="F1315" i="12"/>
  <c r="F1316" i="12"/>
  <c r="F1317" i="12"/>
  <c r="F1318" i="12"/>
  <c r="F1319" i="12"/>
  <c r="F1320" i="12"/>
  <c r="F1321" i="12"/>
  <c r="F1322" i="12"/>
  <c r="F1323" i="12"/>
  <c r="F1324" i="12"/>
  <c r="F1325" i="12"/>
  <c r="F1326" i="12"/>
  <c r="F1327" i="12"/>
  <c r="F1328" i="12"/>
  <c r="F1329" i="12"/>
  <c r="F1330" i="12"/>
  <c r="F1331" i="12"/>
  <c r="F1332" i="12"/>
  <c r="F1333" i="12"/>
  <c r="F1334" i="12"/>
  <c r="F1335" i="12"/>
  <c r="F1336" i="12"/>
  <c r="F1337" i="12"/>
  <c r="F1338" i="12"/>
  <c r="F1339" i="12"/>
  <c r="F1340" i="12"/>
  <c r="F1341" i="12"/>
  <c r="F1342" i="12"/>
  <c r="F1343" i="12"/>
  <c r="F1344" i="12"/>
  <c r="F1345" i="12"/>
  <c r="F1346" i="12"/>
  <c r="F1347" i="12"/>
  <c r="F1348" i="12"/>
  <c r="F1349" i="12"/>
  <c r="F1350" i="12"/>
  <c r="F1351" i="12"/>
  <c r="F1352" i="12"/>
  <c r="F1353" i="12"/>
  <c r="F1354" i="12"/>
  <c r="F1355" i="12"/>
  <c r="F1356" i="12"/>
  <c r="F1357" i="12"/>
  <c r="F1358" i="12"/>
  <c r="F1359" i="12"/>
  <c r="F1360" i="12"/>
  <c r="F1361" i="12"/>
  <c r="F1362" i="12"/>
  <c r="F1363" i="12"/>
  <c r="F1364" i="12"/>
  <c r="F1365" i="12"/>
  <c r="F1366" i="12"/>
  <c r="F1367" i="12"/>
  <c r="F1368" i="12"/>
  <c r="F1369" i="12"/>
  <c r="F1370" i="12"/>
  <c r="F1371" i="12"/>
  <c r="F1372" i="12"/>
  <c r="F1373" i="12"/>
  <c r="F1374" i="12"/>
  <c r="F1375" i="12"/>
  <c r="F1376" i="12"/>
  <c r="F1377" i="12"/>
  <c r="F1378" i="12"/>
  <c r="F1379" i="12"/>
  <c r="F1380" i="12"/>
  <c r="F1381" i="12"/>
  <c r="F1382" i="12"/>
  <c r="F1383" i="12"/>
  <c r="F1384" i="12"/>
  <c r="F1385" i="12"/>
  <c r="F1386" i="12"/>
  <c r="F1387" i="12"/>
  <c r="F1388" i="12"/>
  <c r="F1389" i="12"/>
  <c r="F1390" i="12"/>
  <c r="F1391" i="12"/>
  <c r="F1392" i="12"/>
  <c r="F1393" i="12"/>
  <c r="F1394" i="12"/>
  <c r="F1395" i="12"/>
  <c r="F1396" i="12"/>
  <c r="F1398" i="12"/>
  <c r="F1399" i="12"/>
  <c r="F1400" i="12"/>
  <c r="F1401" i="12"/>
  <c r="F1402" i="12"/>
  <c r="F1403" i="12"/>
  <c r="F1404" i="12"/>
  <c r="F1405" i="12"/>
  <c r="F1406" i="12"/>
  <c r="F1407" i="12"/>
  <c r="F1408" i="12"/>
  <c r="F1409" i="12"/>
  <c r="F1410" i="12"/>
  <c r="F1411" i="12"/>
  <c r="F1412" i="12"/>
  <c r="F1413" i="12"/>
  <c r="F1414" i="12"/>
  <c r="F1415" i="12"/>
  <c r="F1416" i="12"/>
  <c r="F1417" i="12"/>
  <c r="F1418" i="12"/>
  <c r="F1419" i="12"/>
  <c r="F1420" i="12"/>
  <c r="F1421" i="12"/>
  <c r="F1422" i="12"/>
  <c r="F1423" i="12"/>
  <c r="F1424" i="12"/>
  <c r="F1425" i="12"/>
  <c r="F1426" i="12"/>
  <c r="F1427" i="12"/>
  <c r="F1428" i="12"/>
  <c r="F1429" i="12"/>
  <c r="F1430" i="12"/>
  <c r="F1431" i="12"/>
  <c r="F1432" i="12"/>
  <c r="F1433" i="12"/>
  <c r="F1434" i="12"/>
  <c r="F1435" i="12"/>
  <c r="F1436" i="12"/>
  <c r="F1437" i="12"/>
  <c r="F1438" i="12"/>
  <c r="F1439" i="12"/>
  <c r="F1440" i="12"/>
  <c r="F1441" i="12"/>
  <c r="F1442" i="12"/>
  <c r="F1443" i="12"/>
  <c r="F1444" i="12"/>
  <c r="F1445" i="12"/>
  <c r="F1446" i="12"/>
  <c r="F1447" i="12"/>
  <c r="F1448" i="12"/>
  <c r="F1449" i="12"/>
  <c r="F1450" i="12"/>
  <c r="F1451" i="12"/>
  <c r="F1452" i="12"/>
  <c r="F1453" i="12"/>
  <c r="F1454" i="12"/>
  <c r="F1455" i="12"/>
  <c r="F1456" i="12"/>
  <c r="F1457" i="12"/>
  <c r="F1458" i="12"/>
  <c r="F1459" i="12"/>
  <c r="F1460" i="12"/>
  <c r="F1461" i="12"/>
  <c r="F1462" i="12"/>
  <c r="F1463" i="12"/>
  <c r="F1464" i="12"/>
  <c r="F1465" i="12"/>
  <c r="F1466" i="12"/>
  <c r="F1467" i="12"/>
  <c r="F1468" i="12"/>
  <c r="F1469" i="12"/>
  <c r="F1470" i="12"/>
  <c r="F1471" i="12"/>
  <c r="F1472" i="12"/>
  <c r="F1473" i="12"/>
  <c r="F1474" i="12"/>
  <c r="F1475" i="12"/>
  <c r="F1476" i="12"/>
  <c r="F1477" i="12"/>
  <c r="F1478" i="12"/>
  <c r="F1479" i="12"/>
  <c r="F1480" i="12"/>
  <c r="F1481" i="12"/>
  <c r="F1482" i="12"/>
  <c r="F1483" i="12"/>
  <c r="F1484" i="12"/>
  <c r="F1485" i="12"/>
  <c r="F1486" i="12"/>
  <c r="F1487" i="12"/>
  <c r="F1488" i="12"/>
  <c r="F1489" i="12"/>
  <c r="F1490" i="12"/>
  <c r="F1491" i="12"/>
  <c r="F1493" i="12"/>
  <c r="F1494" i="12"/>
  <c r="F1495" i="12"/>
  <c r="F1496" i="12"/>
  <c r="F1497" i="12"/>
  <c r="F1498" i="12"/>
  <c r="F1499" i="12"/>
  <c r="F1500" i="12"/>
  <c r="F1501" i="12"/>
  <c r="F1502" i="12"/>
  <c r="F1503" i="12"/>
  <c r="F1504" i="12"/>
  <c r="F1505" i="12"/>
  <c r="F1506" i="12"/>
  <c r="F1507" i="12"/>
  <c r="F1508" i="12"/>
  <c r="F1509" i="12"/>
  <c r="F1510" i="12"/>
  <c r="F1511" i="12"/>
  <c r="F1512" i="12"/>
  <c r="F1513" i="12"/>
  <c r="F1514" i="12"/>
  <c r="F1515" i="12"/>
  <c r="F1516" i="12"/>
  <c r="F1517" i="12"/>
  <c r="F1518" i="12"/>
  <c r="F1520" i="12"/>
  <c r="F1521" i="12"/>
  <c r="F1522" i="12"/>
  <c r="F1523" i="12"/>
  <c r="F1524" i="12"/>
  <c r="F1525" i="12"/>
  <c r="F1526" i="12"/>
  <c r="F1527" i="12"/>
  <c r="F1528" i="12"/>
  <c r="F1529" i="12"/>
  <c r="F1530" i="12"/>
  <c r="F1531" i="12"/>
  <c r="F1532" i="12"/>
  <c r="F1533" i="12"/>
  <c r="F1534" i="12"/>
  <c r="F1535" i="12"/>
  <c r="F1536" i="12"/>
  <c r="F1537" i="12"/>
  <c r="F1538" i="12"/>
  <c r="F1539" i="12"/>
  <c r="F1540" i="12"/>
  <c r="F1542" i="12"/>
  <c r="F1543" i="12"/>
  <c r="F1544" i="12"/>
  <c r="F1545" i="12"/>
  <c r="F1546" i="12"/>
  <c r="F1547" i="12"/>
  <c r="F1548" i="12"/>
  <c r="F1549" i="12"/>
  <c r="F1550" i="12"/>
  <c r="F1551" i="12"/>
  <c r="F1552" i="12"/>
  <c r="F1555" i="12"/>
  <c r="F1556" i="12"/>
  <c r="F1557" i="12"/>
  <c r="F1558" i="12"/>
  <c r="F1559" i="12"/>
  <c r="F1560" i="12"/>
  <c r="F1561" i="12"/>
  <c r="F1562" i="12"/>
  <c r="F1563" i="12"/>
  <c r="F1564" i="12"/>
  <c r="F1565" i="12"/>
  <c r="F1566" i="12"/>
  <c r="F1567" i="12"/>
  <c r="F1568" i="12"/>
  <c r="F1569" i="12"/>
  <c r="F1570" i="12"/>
  <c r="F1573" i="12"/>
  <c r="F1574" i="12"/>
  <c r="F1575" i="12"/>
  <c r="F1576" i="12"/>
  <c r="F1577" i="12"/>
  <c r="F1581" i="12"/>
  <c r="F1582" i="12"/>
  <c r="F1583" i="12"/>
  <c r="F1584" i="12"/>
  <c r="F1587" i="12"/>
  <c r="F1588" i="12"/>
  <c r="F1589" i="12"/>
  <c r="F1590" i="12"/>
  <c r="F1591" i="12"/>
  <c r="F1592" i="12"/>
  <c r="F1593" i="12"/>
  <c r="F1594" i="12"/>
  <c r="F1595" i="12"/>
  <c r="F1596" i="12"/>
  <c r="F1597" i="12"/>
  <c r="F1598" i="12"/>
  <c r="F1599" i="12"/>
  <c r="F1600" i="12"/>
  <c r="F1601" i="12"/>
  <c r="F1602" i="12"/>
  <c r="F1603" i="12"/>
  <c r="F1604" i="12"/>
  <c r="F1606" i="12"/>
  <c r="F1607" i="12"/>
  <c r="F1608" i="12"/>
  <c r="F1609" i="12"/>
  <c r="F1610" i="12"/>
  <c r="F1611" i="12"/>
  <c r="F1612" i="12"/>
  <c r="F1613" i="12"/>
  <c r="F1614" i="12"/>
  <c r="F1615" i="12"/>
  <c r="F1616" i="12"/>
  <c r="F1617" i="12"/>
  <c r="F1618" i="12"/>
  <c r="F1619" i="12"/>
  <c r="F1621" i="12"/>
  <c r="F1622" i="12"/>
  <c r="F1623" i="12"/>
  <c r="F1624" i="12"/>
  <c r="F1625" i="12"/>
  <c r="F1626" i="12"/>
  <c r="F1627" i="12"/>
  <c r="F1628" i="12"/>
  <c r="F1629" i="12"/>
  <c r="F1630" i="12"/>
  <c r="F1631" i="12"/>
  <c r="F1632" i="12"/>
  <c r="F1633" i="12"/>
  <c r="F1634" i="12"/>
  <c r="F1635" i="12"/>
  <c r="F1637" i="12"/>
  <c r="F1638" i="12"/>
  <c r="F1639" i="12"/>
  <c r="F1640" i="12"/>
  <c r="F1641" i="12"/>
  <c r="F1642" i="12"/>
  <c r="F1643" i="12"/>
  <c r="F1644" i="12"/>
  <c r="F1645" i="12"/>
  <c r="F1646" i="12"/>
  <c r="F1647" i="12"/>
  <c r="F1648" i="12"/>
  <c r="F1649" i="12"/>
  <c r="F1650" i="12"/>
  <c r="F1651" i="12"/>
  <c r="F1652" i="12"/>
  <c r="F1653" i="12"/>
  <c r="F1654" i="12"/>
  <c r="F1655" i="12"/>
  <c r="F1656" i="12"/>
  <c r="F1657" i="12"/>
  <c r="F1658" i="12"/>
  <c r="F1659" i="12"/>
  <c r="F1660" i="12"/>
  <c r="F1661" i="12"/>
  <c r="F1662" i="12"/>
  <c r="F1663" i="12"/>
  <c r="F1664" i="12"/>
  <c r="F1665" i="12"/>
  <c r="F1666" i="12"/>
  <c r="F1667" i="12"/>
  <c r="F1668" i="12"/>
  <c r="F1669" i="12"/>
  <c r="F1670" i="12"/>
  <c r="F1671" i="12"/>
  <c r="F1672" i="12"/>
  <c r="F1673" i="12"/>
  <c r="F1674" i="12"/>
  <c r="F1675" i="12"/>
  <c r="F1676" i="12"/>
  <c r="F1677" i="12"/>
  <c r="F1678" i="12"/>
  <c r="F1679" i="12"/>
  <c r="F1681" i="12"/>
  <c r="F1683" i="12"/>
  <c r="F1684" i="12"/>
  <c r="F1685" i="12"/>
  <c r="F1686" i="12"/>
  <c r="F1687" i="12"/>
  <c r="F1688" i="12"/>
  <c r="F1689" i="12"/>
  <c r="F1690" i="12"/>
  <c r="F1691" i="12"/>
  <c r="F1692" i="12"/>
  <c r="F1693" i="12"/>
  <c r="F1694" i="12"/>
  <c r="F1695" i="12"/>
  <c r="F1696" i="12"/>
  <c r="F1697" i="12"/>
  <c r="F1698" i="12"/>
  <c r="F1699" i="12"/>
  <c r="F1700" i="12"/>
  <c r="F1701" i="12"/>
  <c r="F1702" i="12"/>
  <c r="F1703" i="12"/>
  <c r="F1704" i="12"/>
  <c r="F1705" i="12"/>
  <c r="F1706" i="12"/>
  <c r="F1707" i="12"/>
  <c r="F1708" i="12"/>
  <c r="F1709" i="12"/>
  <c r="F1710" i="12"/>
  <c r="F1711" i="12"/>
  <c r="F1712" i="12"/>
  <c r="F1713" i="12"/>
  <c r="F1714" i="12"/>
  <c r="F1715" i="12"/>
  <c r="F1716" i="12"/>
  <c r="F1717" i="12"/>
  <c r="F1718" i="12"/>
  <c r="F1719" i="12"/>
  <c r="F1720" i="12"/>
  <c r="F1721" i="12"/>
  <c r="F1722" i="12"/>
  <c r="F1723" i="12"/>
  <c r="F1724" i="12"/>
  <c r="F1725" i="12"/>
  <c r="F1726" i="12"/>
  <c r="F1727" i="12"/>
  <c r="F1728" i="12"/>
  <c r="F1729" i="12"/>
  <c r="F1730" i="12"/>
  <c r="F1731" i="12"/>
  <c r="F1732" i="12"/>
  <c r="F1733" i="12"/>
  <c r="F1734" i="12"/>
  <c r="F1735" i="12"/>
  <c r="F1736" i="12"/>
  <c r="F1737" i="12"/>
  <c r="F1738" i="12"/>
  <c r="F1739" i="12"/>
  <c r="F1740" i="12"/>
  <c r="F1741" i="12"/>
  <c r="F1742" i="12"/>
  <c r="F1743" i="12"/>
  <c r="F1744" i="12"/>
  <c r="F1745" i="12"/>
  <c r="F1746" i="12"/>
  <c r="F1747" i="12"/>
  <c r="F1748" i="12"/>
  <c r="F1749" i="12"/>
  <c r="F1750" i="12"/>
  <c r="F1751" i="12"/>
  <c r="F1752" i="12"/>
  <c r="F1753" i="12"/>
  <c r="F1754" i="12"/>
  <c r="F1755" i="12"/>
  <c r="F1756" i="12"/>
  <c r="F1757" i="12"/>
  <c r="F1758" i="12"/>
  <c r="F1759" i="12"/>
  <c r="F1760" i="12"/>
  <c r="F1761" i="12"/>
  <c r="F1762" i="12"/>
  <c r="F1763" i="12"/>
  <c r="F1764" i="12"/>
  <c r="F1765" i="12"/>
  <c r="F1766" i="12"/>
  <c r="F1767" i="12"/>
  <c r="F1768" i="12"/>
  <c r="F1769" i="12"/>
  <c r="F1770" i="12"/>
  <c r="F1771" i="12"/>
  <c r="F1772" i="12"/>
  <c r="F1773" i="12"/>
  <c r="F1774" i="12"/>
  <c r="F1775" i="12"/>
  <c r="F1776" i="12"/>
  <c r="F1777" i="12"/>
  <c r="F1778" i="12"/>
  <c r="F1779" i="12"/>
  <c r="F1780" i="12"/>
  <c r="F1781" i="12"/>
  <c r="F1782" i="12"/>
  <c r="F1783" i="12"/>
  <c r="F1784" i="12"/>
  <c r="F1785" i="12"/>
  <c r="F1786" i="12"/>
  <c r="F1787" i="12"/>
  <c r="F1788" i="12"/>
  <c r="F1789" i="12"/>
  <c r="F1790" i="12"/>
  <c r="F1791" i="12"/>
  <c r="F1792" i="12"/>
  <c r="F1793" i="12"/>
  <c r="F1794" i="12"/>
  <c r="F1795" i="12"/>
  <c r="F1796" i="12"/>
  <c r="F1797" i="12"/>
  <c r="F1798" i="12"/>
  <c r="F1799" i="12"/>
  <c r="F1800" i="12"/>
  <c r="F1801" i="12"/>
  <c r="F1802" i="12"/>
  <c r="F1803" i="12"/>
  <c r="F1804" i="12"/>
  <c r="F1805" i="12"/>
  <c r="F1806" i="12"/>
  <c r="F1807" i="12"/>
  <c r="F1808" i="12"/>
  <c r="F1809" i="12"/>
  <c r="F1810" i="12"/>
  <c r="F1811" i="12"/>
  <c r="F1812" i="12"/>
  <c r="F1813" i="12"/>
  <c r="F1814" i="12"/>
  <c r="F1815" i="12"/>
  <c r="F1816" i="12"/>
  <c r="F1817" i="12"/>
  <c r="F1818" i="12"/>
  <c r="F1819" i="12"/>
  <c r="F1820" i="12"/>
  <c r="F1821" i="12"/>
  <c r="F1822" i="12"/>
  <c r="F1823" i="12"/>
  <c r="F1824" i="12"/>
  <c r="F1825" i="12"/>
  <c r="F1826" i="12"/>
  <c r="F1827" i="12"/>
  <c r="F1828" i="12"/>
  <c r="F1829" i="12"/>
  <c r="F3" i="12"/>
  <c r="G35" i="13"/>
  <c r="F35" i="13"/>
  <c r="C51" i="28"/>
  <c r="B51" i="28"/>
  <c r="C50" i="28"/>
  <c r="B50" i="28"/>
  <c r="H16" i="26"/>
  <c r="H18" i="26"/>
  <c r="H12" i="26"/>
  <c r="H9" i="26"/>
  <c r="C30" i="28"/>
  <c r="B30" i="28"/>
  <c r="H59" i="26"/>
  <c r="H43" i="26"/>
  <c r="H41" i="26"/>
  <c r="H49" i="26"/>
  <c r="H27" i="26"/>
  <c r="G188" i="13" l="1"/>
  <c r="D116" i="28"/>
  <c r="F116" i="28" s="1"/>
  <c r="D115" i="28"/>
  <c r="F115" i="28" s="1"/>
  <c r="D114" i="28"/>
  <c r="F114" i="28" s="1"/>
  <c r="D113" i="28"/>
  <c r="F113" i="28" s="1"/>
  <c r="D112" i="28"/>
  <c r="F112" i="28" s="1"/>
  <c r="D111" i="28"/>
  <c r="F111" i="28" s="1"/>
  <c r="D110" i="28"/>
  <c r="F110" i="28" s="1"/>
  <c r="D109" i="28"/>
  <c r="F109" i="28" s="1"/>
  <c r="D108" i="28"/>
  <c r="F108" i="28" s="1"/>
  <c r="D107" i="28"/>
  <c r="F107" i="28" s="1"/>
  <c r="D106" i="28"/>
  <c r="F106" i="28" s="1"/>
  <c r="D105" i="28"/>
  <c r="F105" i="28" s="1"/>
  <c r="D104" i="28"/>
  <c r="F104" i="28" s="1"/>
  <c r="D103" i="28"/>
  <c r="F103" i="28" s="1"/>
  <c r="D102" i="28"/>
  <c r="F102" i="28" s="1"/>
  <c r="D101" i="28"/>
  <c r="F101" i="28" s="1"/>
  <c r="D100" i="28"/>
  <c r="F100" i="28" s="1"/>
  <c r="D99" i="28"/>
  <c r="F99" i="28" s="1"/>
  <c r="D98" i="28"/>
  <c r="F98" i="28" s="1"/>
  <c r="D97" i="28"/>
  <c r="F97" i="28" s="1"/>
  <c r="D96" i="28"/>
  <c r="F96" i="28" s="1"/>
  <c r="D95" i="28"/>
  <c r="F95" i="28" s="1"/>
  <c r="D94" i="28"/>
  <c r="F94" i="28" s="1"/>
  <c r="D93" i="28"/>
  <c r="F93" i="28" s="1"/>
  <c r="D92" i="28"/>
  <c r="F92" i="28" s="1"/>
  <c r="D91" i="28"/>
  <c r="F91" i="28" s="1"/>
  <c r="D90" i="28"/>
  <c r="F90" i="28" s="1"/>
  <c r="D89" i="28"/>
  <c r="F89" i="28" s="1"/>
  <c r="D88" i="28"/>
  <c r="F88" i="28" s="1"/>
  <c r="D87" i="28"/>
  <c r="F87" i="28" s="1"/>
  <c r="D86" i="28"/>
  <c r="F86" i="28" s="1"/>
  <c r="D85" i="28"/>
  <c r="F85" i="28" s="1"/>
  <c r="D84" i="28"/>
  <c r="F84" i="28" s="1"/>
  <c r="D83" i="28"/>
  <c r="F83" i="28" s="1"/>
  <c r="D82" i="28"/>
  <c r="F82" i="28" s="1"/>
  <c r="D81" i="28"/>
  <c r="F81" i="28" s="1"/>
  <c r="D80" i="28"/>
  <c r="F80" i="28" s="1"/>
  <c r="D79" i="28"/>
  <c r="F79" i="28" s="1"/>
  <c r="D78" i="28"/>
  <c r="F78" i="28" s="1"/>
  <c r="D77" i="28"/>
  <c r="F77" i="28" s="1"/>
  <c r="D76" i="28"/>
  <c r="F76" i="28" s="1"/>
  <c r="D75" i="28"/>
  <c r="F75" i="28" s="1"/>
  <c r="D74" i="28"/>
  <c r="F74" i="28" s="1"/>
  <c r="D73" i="28"/>
  <c r="F73" i="28" s="1"/>
  <c r="D72" i="28"/>
  <c r="F72" i="28" s="1"/>
  <c r="D71" i="28"/>
  <c r="F71" i="28" s="1"/>
  <c r="D70" i="28"/>
  <c r="F70" i="28" s="1"/>
  <c r="D69" i="28"/>
  <c r="F69" i="28" s="1"/>
  <c r="D68" i="28"/>
  <c r="F68" i="28" s="1"/>
  <c r="D67" i="28"/>
  <c r="F67" i="28" s="1"/>
  <c r="D66" i="28"/>
  <c r="F66" i="28" s="1"/>
  <c r="D65" i="28"/>
  <c r="F65" i="28" s="1"/>
  <c r="D64" i="28"/>
  <c r="F64" i="28" s="1"/>
  <c r="D63" i="28"/>
  <c r="F63" i="28" s="1"/>
  <c r="D62" i="28"/>
  <c r="F62" i="28" s="1"/>
  <c r="D61" i="28"/>
  <c r="F61" i="28" s="1"/>
  <c r="D60" i="28"/>
  <c r="F60" i="28" s="1"/>
  <c r="D59" i="28"/>
  <c r="F59" i="28" s="1"/>
  <c r="D58" i="28"/>
  <c r="F58" i="28" s="1"/>
  <c r="D57" i="28"/>
  <c r="F57" i="28" s="1"/>
  <c r="D51" i="28"/>
  <c r="D50" i="28"/>
  <c r="D49" i="28"/>
  <c r="F49" i="28" s="1"/>
  <c r="D48" i="28"/>
  <c r="F48" i="28" s="1"/>
  <c r="D47" i="28"/>
  <c r="F47" i="28" s="1"/>
  <c r="D46" i="28"/>
  <c r="F46" i="28" s="1"/>
  <c r="D45" i="28"/>
  <c r="F45" i="28" s="1"/>
  <c r="D44" i="28"/>
  <c r="F44" i="28" s="1"/>
  <c r="D43" i="28"/>
  <c r="F43" i="28" s="1"/>
  <c r="D42" i="28"/>
  <c r="F42" i="28" s="1"/>
  <c r="D41" i="28"/>
  <c r="F41" i="28" s="1"/>
  <c r="D40" i="28"/>
  <c r="F40" i="28" s="1"/>
  <c r="D39" i="28"/>
  <c r="F39" i="28" s="1"/>
  <c r="D38" i="28"/>
  <c r="F38" i="28" s="1"/>
  <c r="D37" i="28"/>
  <c r="F37" i="28" s="1"/>
  <c r="D36" i="28"/>
  <c r="F36" i="28" s="1"/>
  <c r="D35" i="28"/>
  <c r="F35" i="28" s="1"/>
  <c r="D34" i="28"/>
  <c r="F34" i="28" s="1"/>
  <c r="D33" i="28"/>
  <c r="F33" i="28" s="1"/>
  <c r="D32" i="28"/>
  <c r="F32" i="28" s="1"/>
  <c r="D31" i="28"/>
  <c r="F31" i="28" s="1"/>
  <c r="D30" i="28"/>
  <c r="D29" i="28"/>
  <c r="F29" i="28" s="1"/>
  <c r="D28" i="28"/>
  <c r="F28" i="28" s="1"/>
  <c r="D27" i="28"/>
  <c r="F27" i="28" s="1"/>
  <c r="D26" i="28"/>
  <c r="F26" i="28" s="1"/>
  <c r="D25" i="28"/>
  <c r="F25" i="28" s="1"/>
  <c r="D24" i="28"/>
  <c r="F24" i="28" s="1"/>
  <c r="D23" i="28"/>
  <c r="F23" i="28" s="1"/>
  <c r="D22" i="28"/>
  <c r="F22" i="28" s="1"/>
  <c r="D21" i="28"/>
  <c r="F21" i="28" s="1"/>
  <c r="D20" i="28"/>
  <c r="F20" i="28" s="1"/>
  <c r="D19" i="28"/>
  <c r="F19" i="28" s="1"/>
  <c r="D18" i="28"/>
  <c r="F18" i="28" s="1"/>
  <c r="D17" i="28"/>
  <c r="F17" i="28" s="1"/>
  <c r="D16" i="28"/>
  <c r="F16" i="28" s="1"/>
  <c r="D15" i="28"/>
  <c r="F15" i="28" s="1"/>
  <c r="D14" i="28"/>
  <c r="F14" i="28" s="1"/>
  <c r="D13" i="28"/>
  <c r="F13" i="28" s="1"/>
  <c r="D12" i="28"/>
  <c r="F12" i="28" s="1"/>
  <c r="D11" i="28"/>
  <c r="F11" i="28" s="1"/>
  <c r="D10" i="28"/>
  <c r="F10" i="28" s="1"/>
  <c r="D9" i="28"/>
  <c r="F9" i="28" s="1"/>
  <c r="D8" i="28"/>
  <c r="F8" i="28" s="1"/>
  <c r="D7" i="28"/>
  <c r="F7" i="28" s="1"/>
  <c r="D6" i="28"/>
  <c r="F6" i="28" s="1"/>
  <c r="D5" i="28"/>
  <c r="F5" i="28" s="1"/>
  <c r="D4" i="28"/>
  <c r="F4" i="28" s="1"/>
  <c r="D3" i="28"/>
  <c r="F3" i="28" s="1"/>
  <c r="F206" i="27"/>
  <c r="F205" i="27"/>
  <c r="F204" i="27"/>
  <c r="F203" i="27"/>
  <c r="F202" i="27"/>
  <c r="F201" i="27"/>
  <c r="E206" i="27"/>
  <c r="E205" i="27"/>
  <c r="E204" i="27"/>
  <c r="E203" i="27"/>
  <c r="G203" i="27" s="1"/>
  <c r="E202" i="27"/>
  <c r="E201" i="27"/>
  <c r="E198" i="27"/>
  <c r="D198" i="27"/>
  <c r="G197" i="27"/>
  <c r="F197" i="27"/>
  <c r="G196" i="27"/>
  <c r="F196" i="27"/>
  <c r="G195" i="27"/>
  <c r="F195" i="27"/>
  <c r="G194" i="27"/>
  <c r="F194" i="27"/>
  <c r="G193" i="27"/>
  <c r="F193" i="27"/>
  <c r="G192" i="27"/>
  <c r="F192" i="27"/>
  <c r="G191" i="27"/>
  <c r="F191" i="27"/>
  <c r="G190" i="27"/>
  <c r="F190" i="27"/>
  <c r="G189" i="27"/>
  <c r="F189" i="27"/>
  <c r="G188" i="27"/>
  <c r="F188" i="27"/>
  <c r="G187" i="27"/>
  <c r="F187" i="27"/>
  <c r="G186" i="27"/>
  <c r="F186" i="27"/>
  <c r="G185" i="27"/>
  <c r="F185" i="27"/>
  <c r="G184" i="27"/>
  <c r="F184" i="27"/>
  <c r="G183" i="27"/>
  <c r="F183" i="27"/>
  <c r="G182" i="27"/>
  <c r="F182" i="27"/>
  <c r="G181" i="27"/>
  <c r="F181" i="27"/>
  <c r="G180" i="27"/>
  <c r="F180" i="27"/>
  <c r="G179" i="27"/>
  <c r="F179" i="27"/>
  <c r="G178" i="27"/>
  <c r="F178" i="27"/>
  <c r="G177" i="27"/>
  <c r="F177" i="27"/>
  <c r="G176" i="27"/>
  <c r="F176" i="27"/>
  <c r="G175" i="27"/>
  <c r="F175" i="27"/>
  <c r="G174" i="27"/>
  <c r="F174" i="27"/>
  <c r="G173" i="27"/>
  <c r="F173" i="27"/>
  <c r="G172" i="27"/>
  <c r="F172" i="27"/>
  <c r="G171" i="27"/>
  <c r="F171" i="27"/>
  <c r="G170" i="27"/>
  <c r="F170" i="27"/>
  <c r="G169" i="27"/>
  <c r="F169" i="27"/>
  <c r="G168" i="27"/>
  <c r="F168" i="27"/>
  <c r="G167" i="27"/>
  <c r="F167" i="27"/>
  <c r="G166" i="27"/>
  <c r="F166" i="27"/>
  <c r="G165" i="27"/>
  <c r="F165" i="27"/>
  <c r="G164" i="27"/>
  <c r="F164" i="27"/>
  <c r="G163" i="27"/>
  <c r="F163" i="27"/>
  <c r="G162" i="27"/>
  <c r="F162" i="27"/>
  <c r="G161" i="27"/>
  <c r="F161" i="27"/>
  <c r="G160" i="27"/>
  <c r="F160" i="27"/>
  <c r="G159" i="27"/>
  <c r="F159" i="27"/>
  <c r="G158" i="27"/>
  <c r="F158" i="27"/>
  <c r="G157" i="27"/>
  <c r="F157" i="27"/>
  <c r="G156" i="27"/>
  <c r="F156" i="27"/>
  <c r="G155" i="27"/>
  <c r="F155" i="27"/>
  <c r="G154" i="27"/>
  <c r="F154" i="27"/>
  <c r="G153" i="27"/>
  <c r="F153" i="27"/>
  <c r="G152" i="27"/>
  <c r="F152" i="27"/>
  <c r="G151" i="27"/>
  <c r="F151" i="27"/>
  <c r="G150" i="27"/>
  <c r="F150" i="27"/>
  <c r="G149" i="27"/>
  <c r="F149" i="27"/>
  <c r="G148" i="27"/>
  <c r="F148" i="27"/>
  <c r="G147" i="27"/>
  <c r="F147" i="27"/>
  <c r="G146" i="27"/>
  <c r="F146" i="27"/>
  <c r="G145" i="27"/>
  <c r="F145" i="27"/>
  <c r="G144" i="27"/>
  <c r="F144" i="27"/>
  <c r="G143" i="27"/>
  <c r="F143" i="27"/>
  <c r="G142" i="27"/>
  <c r="F142" i="27"/>
  <c r="G141" i="27"/>
  <c r="F141" i="27"/>
  <c r="G140" i="27"/>
  <c r="F140" i="27"/>
  <c r="G139" i="27"/>
  <c r="F139" i="27"/>
  <c r="G138" i="27"/>
  <c r="F138" i="27"/>
  <c r="G137" i="27"/>
  <c r="F137" i="27"/>
  <c r="G136" i="27"/>
  <c r="F136" i="27"/>
  <c r="G135" i="27"/>
  <c r="F135" i="27"/>
  <c r="G134" i="27"/>
  <c r="F134" i="27"/>
  <c r="G133" i="27"/>
  <c r="F133" i="27"/>
  <c r="G132" i="27"/>
  <c r="F132" i="27"/>
  <c r="G131" i="27"/>
  <c r="F131" i="27"/>
  <c r="G130" i="27"/>
  <c r="F130" i="27"/>
  <c r="G129" i="27"/>
  <c r="F129" i="27"/>
  <c r="G128" i="27"/>
  <c r="F128" i="27"/>
  <c r="G127" i="27"/>
  <c r="F127" i="27"/>
  <c r="G126" i="27"/>
  <c r="F126" i="27"/>
  <c r="G125" i="27"/>
  <c r="F125" i="27"/>
  <c r="G124" i="27"/>
  <c r="F124" i="27"/>
  <c r="G123" i="27"/>
  <c r="F123" i="27"/>
  <c r="G122" i="27"/>
  <c r="F122" i="27"/>
  <c r="G121" i="27"/>
  <c r="F121" i="27"/>
  <c r="G120" i="27"/>
  <c r="F120" i="27"/>
  <c r="G119" i="27"/>
  <c r="F119" i="27"/>
  <c r="G118" i="27"/>
  <c r="F118" i="27"/>
  <c r="G117" i="27"/>
  <c r="F117" i="27"/>
  <c r="G116" i="27"/>
  <c r="F116" i="27"/>
  <c r="G115" i="27"/>
  <c r="F115" i="27"/>
  <c r="G114" i="27"/>
  <c r="F114" i="27"/>
  <c r="G113" i="27"/>
  <c r="F113" i="27"/>
  <c r="G112" i="27"/>
  <c r="F112" i="27"/>
  <c r="G111" i="27"/>
  <c r="F111" i="27"/>
  <c r="G110" i="27"/>
  <c r="F110" i="27"/>
  <c r="G109" i="27"/>
  <c r="F109" i="27"/>
  <c r="G108" i="27"/>
  <c r="F108" i="27"/>
  <c r="G107" i="27"/>
  <c r="F107" i="27"/>
  <c r="G106" i="27"/>
  <c r="F106" i="27"/>
  <c r="G105" i="27"/>
  <c r="F105" i="27"/>
  <c r="G104" i="27"/>
  <c r="F104" i="27"/>
  <c r="G103" i="27"/>
  <c r="F103" i="27"/>
  <c r="G102" i="27"/>
  <c r="F102" i="27"/>
  <c r="G101" i="27"/>
  <c r="F101" i="27"/>
  <c r="G100" i="27"/>
  <c r="F100" i="27"/>
  <c r="G99" i="27"/>
  <c r="F99" i="27"/>
  <c r="G98" i="27"/>
  <c r="F98" i="27"/>
  <c r="G97" i="27"/>
  <c r="F97" i="27"/>
  <c r="G96" i="27"/>
  <c r="F96" i="27"/>
  <c r="G95" i="27"/>
  <c r="F95" i="27"/>
  <c r="G94" i="27"/>
  <c r="F94" i="27"/>
  <c r="G93" i="27"/>
  <c r="F93" i="27"/>
  <c r="G92" i="27"/>
  <c r="F92" i="27"/>
  <c r="G91" i="27"/>
  <c r="F91" i="27"/>
  <c r="G90" i="27"/>
  <c r="F90" i="27"/>
  <c r="G89" i="27"/>
  <c r="F89" i="27"/>
  <c r="G88" i="27"/>
  <c r="F88" i="27"/>
  <c r="G87" i="27"/>
  <c r="F87" i="27"/>
  <c r="G86" i="27"/>
  <c r="F86" i="27"/>
  <c r="G85" i="27"/>
  <c r="F85" i="27"/>
  <c r="G84" i="27"/>
  <c r="F84" i="27"/>
  <c r="G83" i="27"/>
  <c r="F83" i="27"/>
  <c r="G82" i="27"/>
  <c r="F82" i="27"/>
  <c r="G81" i="27"/>
  <c r="F81" i="27"/>
  <c r="G80" i="27"/>
  <c r="F80" i="27"/>
  <c r="G79" i="27"/>
  <c r="F79" i="27"/>
  <c r="G78" i="27"/>
  <c r="F78" i="27"/>
  <c r="G77" i="27"/>
  <c r="F77" i="27"/>
  <c r="G76" i="27"/>
  <c r="F76" i="27"/>
  <c r="G75" i="27"/>
  <c r="F75" i="27"/>
  <c r="G74" i="27"/>
  <c r="F74" i="27"/>
  <c r="G73" i="27"/>
  <c r="F73" i="27"/>
  <c r="G72" i="27"/>
  <c r="F72" i="27"/>
  <c r="G71" i="27"/>
  <c r="F71" i="27"/>
  <c r="G70" i="27"/>
  <c r="F70" i="27"/>
  <c r="G69" i="27"/>
  <c r="F69" i="27"/>
  <c r="G68" i="27"/>
  <c r="F68" i="27"/>
  <c r="G67" i="27"/>
  <c r="F67" i="27"/>
  <c r="G66" i="27"/>
  <c r="F66" i="27"/>
  <c r="G65" i="27"/>
  <c r="F65" i="27"/>
  <c r="G64" i="27"/>
  <c r="F64" i="27"/>
  <c r="G63" i="27"/>
  <c r="F63" i="27"/>
  <c r="G62" i="27"/>
  <c r="F62" i="27"/>
  <c r="G61" i="27"/>
  <c r="F61" i="27"/>
  <c r="G60" i="27"/>
  <c r="F60" i="27"/>
  <c r="G59" i="27"/>
  <c r="F59" i="27"/>
  <c r="G58" i="27"/>
  <c r="F58" i="27"/>
  <c r="G57" i="27"/>
  <c r="F57" i="27"/>
  <c r="G56" i="27"/>
  <c r="F56" i="27"/>
  <c r="G55" i="27"/>
  <c r="F55" i="27"/>
  <c r="G54" i="27"/>
  <c r="F54" i="27"/>
  <c r="G53" i="27"/>
  <c r="F53" i="27"/>
  <c r="G52" i="27"/>
  <c r="F52" i="27"/>
  <c r="G51" i="27"/>
  <c r="F51" i="27"/>
  <c r="G50" i="27"/>
  <c r="F50" i="27"/>
  <c r="G49" i="27"/>
  <c r="F49" i="27"/>
  <c r="G48" i="27"/>
  <c r="F48" i="27"/>
  <c r="G47" i="27"/>
  <c r="F47" i="27"/>
  <c r="G46" i="27"/>
  <c r="F46" i="27"/>
  <c r="G45" i="27"/>
  <c r="F45" i="27"/>
  <c r="G44" i="27"/>
  <c r="F44" i="27"/>
  <c r="G43" i="27"/>
  <c r="F43" i="27"/>
  <c r="G42" i="27"/>
  <c r="F42" i="27"/>
  <c r="G41" i="27"/>
  <c r="F41" i="27"/>
  <c r="G40" i="27"/>
  <c r="F40" i="27"/>
  <c r="G39" i="27"/>
  <c r="F39" i="27"/>
  <c r="G38" i="27"/>
  <c r="F38" i="27"/>
  <c r="G37" i="27"/>
  <c r="F37" i="27"/>
  <c r="G36" i="27"/>
  <c r="F36" i="27"/>
  <c r="G35" i="27"/>
  <c r="F35" i="27"/>
  <c r="G34" i="27"/>
  <c r="F34" i="27"/>
  <c r="G33" i="27"/>
  <c r="F33" i="27"/>
  <c r="G32" i="27"/>
  <c r="F32" i="27"/>
  <c r="G31" i="27"/>
  <c r="F31" i="27"/>
  <c r="G30" i="27"/>
  <c r="F30" i="27"/>
  <c r="G29" i="27"/>
  <c r="F29" i="27"/>
  <c r="G28" i="27"/>
  <c r="F28" i="27"/>
  <c r="G27" i="27"/>
  <c r="F27" i="27"/>
  <c r="G26" i="27"/>
  <c r="F26" i="27"/>
  <c r="G25" i="27"/>
  <c r="F25" i="27"/>
  <c r="G24" i="27"/>
  <c r="F24" i="27"/>
  <c r="G23" i="27"/>
  <c r="F23" i="27"/>
  <c r="G22" i="27"/>
  <c r="F22" i="27"/>
  <c r="G21" i="27"/>
  <c r="F21" i="27"/>
  <c r="G20" i="27"/>
  <c r="F20" i="27"/>
  <c r="G19" i="27"/>
  <c r="F19" i="27"/>
  <c r="G18" i="27"/>
  <c r="F18" i="27"/>
  <c r="G17" i="27"/>
  <c r="F17" i="27"/>
  <c r="G16" i="27"/>
  <c r="F16" i="27"/>
  <c r="G15" i="27"/>
  <c r="F15" i="27"/>
  <c r="G14" i="27"/>
  <c r="F14" i="27"/>
  <c r="G13" i="27"/>
  <c r="F13" i="27"/>
  <c r="G12" i="27"/>
  <c r="F12" i="27"/>
  <c r="G11" i="27"/>
  <c r="F11" i="27"/>
  <c r="G10" i="27"/>
  <c r="F10" i="27"/>
  <c r="G9" i="27"/>
  <c r="F9" i="27"/>
  <c r="G8" i="27"/>
  <c r="F8" i="27"/>
  <c r="G7" i="27"/>
  <c r="F7" i="27"/>
  <c r="G6" i="27"/>
  <c r="F6" i="27"/>
  <c r="G5" i="27"/>
  <c r="F5" i="27"/>
  <c r="G4" i="27"/>
  <c r="F4" i="27"/>
  <c r="G3" i="27"/>
  <c r="F3" i="27"/>
  <c r="G204" i="27" l="1"/>
  <c r="G205" i="27"/>
  <c r="G201" i="27"/>
  <c r="G202" i="27"/>
  <c r="G206" i="27"/>
  <c r="F198" i="27"/>
  <c r="E89" i="26"/>
  <c r="D89" i="26"/>
  <c r="D26" i="26" l="1"/>
  <c r="F26" i="26" s="1"/>
  <c r="E26" i="26"/>
  <c r="G73" i="26"/>
  <c r="G74" i="26"/>
  <c r="G75" i="26"/>
  <c r="G76" i="26"/>
  <c r="G77" i="26"/>
  <c r="G78" i="26"/>
  <c r="G79" i="26"/>
  <c r="G80" i="26"/>
  <c r="G81" i="26"/>
  <c r="G82" i="26"/>
  <c r="G83" i="26"/>
  <c r="G84" i="26"/>
  <c r="G85" i="26"/>
  <c r="G86" i="26"/>
  <c r="G87" i="26"/>
  <c r="F73" i="26"/>
  <c r="F74" i="26"/>
  <c r="F75" i="26"/>
  <c r="F76" i="26"/>
  <c r="F77" i="26"/>
  <c r="F78" i="26"/>
  <c r="F79" i="26"/>
  <c r="F80" i="26"/>
  <c r="F81" i="26"/>
  <c r="F82" i="26"/>
  <c r="F83" i="26"/>
  <c r="F84" i="26"/>
  <c r="F85" i="26"/>
  <c r="F86" i="26"/>
  <c r="F87" i="26"/>
  <c r="G72" i="26"/>
  <c r="F72" i="26"/>
  <c r="G71" i="26"/>
  <c r="F71" i="26"/>
  <c r="G70" i="26"/>
  <c r="F70" i="26"/>
  <c r="G69" i="26"/>
  <c r="F69" i="26"/>
  <c r="G68" i="26"/>
  <c r="F68" i="26"/>
  <c r="G67" i="26"/>
  <c r="F67" i="26"/>
  <c r="G66" i="26"/>
  <c r="F66" i="26"/>
  <c r="G65" i="26"/>
  <c r="F65" i="26"/>
  <c r="G64" i="26"/>
  <c r="F64" i="26"/>
  <c r="G63" i="26"/>
  <c r="F63" i="26"/>
  <c r="G62" i="26"/>
  <c r="F62" i="26"/>
  <c r="G61" i="26"/>
  <c r="F61" i="26"/>
  <c r="G60" i="26"/>
  <c r="F60" i="26"/>
  <c r="G59" i="26"/>
  <c r="F59" i="26"/>
  <c r="G58" i="26"/>
  <c r="F58" i="26"/>
  <c r="G57" i="26"/>
  <c r="F57" i="26"/>
  <c r="G56" i="26"/>
  <c r="F56" i="26"/>
  <c r="G55" i="26"/>
  <c r="F55" i="26"/>
  <c r="G54" i="26"/>
  <c r="F54" i="26"/>
  <c r="G53" i="26"/>
  <c r="F53" i="26"/>
  <c r="G52" i="26"/>
  <c r="F52" i="26"/>
  <c r="G51" i="26"/>
  <c r="F51" i="26"/>
  <c r="G50" i="26"/>
  <c r="F50" i="26"/>
  <c r="G49" i="26"/>
  <c r="F49" i="26"/>
  <c r="G48" i="26"/>
  <c r="F48" i="26"/>
  <c r="G47" i="26"/>
  <c r="F47" i="26"/>
  <c r="G46" i="26"/>
  <c r="F46" i="26"/>
  <c r="G45" i="26"/>
  <c r="F45" i="26"/>
  <c r="G44" i="26"/>
  <c r="F44" i="26"/>
  <c r="G43" i="26"/>
  <c r="F43" i="26"/>
  <c r="G42" i="26"/>
  <c r="F42" i="26"/>
  <c r="G41" i="26"/>
  <c r="F41" i="26"/>
  <c r="G40" i="26"/>
  <c r="F40" i="26"/>
  <c r="G39" i="26"/>
  <c r="F39" i="26"/>
  <c r="G38" i="26"/>
  <c r="F38" i="26"/>
  <c r="G37" i="26"/>
  <c r="F37" i="26"/>
  <c r="G36" i="26"/>
  <c r="F36" i="26"/>
  <c r="G35" i="26"/>
  <c r="F35" i="26"/>
  <c r="G34" i="26"/>
  <c r="F34" i="26"/>
  <c r="G33" i="26"/>
  <c r="F33" i="26"/>
  <c r="G32" i="26"/>
  <c r="F32" i="26"/>
  <c r="G31" i="26"/>
  <c r="F31" i="26"/>
  <c r="G30" i="26"/>
  <c r="F30" i="26"/>
  <c r="G29" i="26"/>
  <c r="F29" i="26"/>
  <c r="G28" i="26"/>
  <c r="F28" i="26"/>
  <c r="G27" i="26"/>
  <c r="F27" i="26"/>
  <c r="G25" i="26"/>
  <c r="F25" i="26"/>
  <c r="G24" i="26"/>
  <c r="F24" i="26"/>
  <c r="G23" i="26"/>
  <c r="F23" i="26"/>
  <c r="G22" i="26"/>
  <c r="F22" i="26"/>
  <c r="G21" i="26"/>
  <c r="F21" i="26"/>
  <c r="G20" i="26"/>
  <c r="F20" i="26"/>
  <c r="G19" i="26"/>
  <c r="F19" i="26"/>
  <c r="G18" i="26"/>
  <c r="F18" i="26"/>
  <c r="G17" i="26"/>
  <c r="F17" i="26"/>
  <c r="G16" i="26"/>
  <c r="F16" i="26"/>
  <c r="G15" i="26"/>
  <c r="F15" i="26"/>
  <c r="G14" i="26"/>
  <c r="F14" i="26"/>
  <c r="G13" i="26"/>
  <c r="F13" i="26"/>
  <c r="G12" i="26"/>
  <c r="F12" i="26"/>
  <c r="G11" i="26"/>
  <c r="F11" i="26"/>
  <c r="G10" i="26"/>
  <c r="F10" i="26"/>
  <c r="G9" i="26"/>
  <c r="F9" i="26"/>
  <c r="G8" i="26"/>
  <c r="F8" i="26"/>
  <c r="G7" i="26"/>
  <c r="F7" i="26"/>
  <c r="G6" i="26"/>
  <c r="F6" i="26"/>
  <c r="G5" i="26"/>
  <c r="F5" i="26"/>
  <c r="G4" i="26"/>
  <c r="F4" i="26"/>
  <c r="G3" i="26"/>
  <c r="F3" i="26"/>
  <c r="D56" i="25"/>
  <c r="C56" i="25"/>
  <c r="B56" i="25"/>
  <c r="D52" i="25"/>
  <c r="D53" i="25"/>
  <c r="D54" i="25"/>
  <c r="D55" i="25"/>
  <c r="D51" i="25"/>
  <c r="G26" i="26" l="1"/>
  <c r="C50" i="25"/>
  <c r="B50" i="25"/>
  <c r="D32" i="25"/>
  <c r="D33" i="25"/>
  <c r="D34" i="25"/>
  <c r="D35" i="25"/>
  <c r="D36" i="25"/>
  <c r="D37" i="25"/>
  <c r="D38" i="25"/>
  <c r="D39" i="25"/>
  <c r="D40" i="25"/>
  <c r="D41" i="25"/>
  <c r="D42" i="25"/>
  <c r="D43" i="25"/>
  <c r="D44" i="25"/>
  <c r="D45" i="25"/>
  <c r="D46" i="25"/>
  <c r="D47" i="25"/>
  <c r="D48" i="25"/>
  <c r="D49" i="25"/>
  <c r="D31" i="25"/>
  <c r="D50" i="25" l="1"/>
  <c r="C30" i="25"/>
  <c r="B30" i="25"/>
  <c r="D4" i="25"/>
  <c r="D5" i="25"/>
  <c r="D6" i="25"/>
  <c r="D7" i="25"/>
  <c r="D8" i="25"/>
  <c r="D9" i="25"/>
  <c r="D10" i="25"/>
  <c r="D11" i="25"/>
  <c r="D12" i="25"/>
  <c r="D13" i="25"/>
  <c r="D14" i="25"/>
  <c r="D15" i="25"/>
  <c r="D16" i="25"/>
  <c r="D17" i="25"/>
  <c r="D18" i="25"/>
  <c r="D19" i="25"/>
  <c r="D20" i="25"/>
  <c r="D21" i="25"/>
  <c r="D22" i="25"/>
  <c r="D23" i="25"/>
  <c r="D24" i="25"/>
  <c r="D25" i="25"/>
  <c r="D26" i="25"/>
  <c r="D27" i="25"/>
  <c r="D28" i="25"/>
  <c r="D29" i="25"/>
  <c r="D3" i="25"/>
  <c r="G66" i="25"/>
  <c r="F66" i="25"/>
  <c r="G65" i="25"/>
  <c r="F65" i="25"/>
  <c r="G64" i="25"/>
  <c r="F64" i="25"/>
  <c r="G63" i="25"/>
  <c r="F63" i="25"/>
  <c r="G62" i="25"/>
  <c r="F62" i="25"/>
  <c r="D63" i="25"/>
  <c r="D64" i="25"/>
  <c r="D65" i="25"/>
  <c r="D66" i="25"/>
  <c r="D67" i="25"/>
  <c r="D68" i="25"/>
  <c r="D69" i="25"/>
  <c r="D70" i="25"/>
  <c r="D71" i="25"/>
  <c r="D72" i="25"/>
  <c r="D73" i="25"/>
  <c r="D74" i="25"/>
  <c r="D75" i="25"/>
  <c r="D76" i="25"/>
  <c r="D77" i="25"/>
  <c r="D78" i="25"/>
  <c r="D79" i="25"/>
  <c r="D80" i="25"/>
  <c r="D81" i="25"/>
  <c r="D82" i="25"/>
  <c r="D83" i="25"/>
  <c r="D84" i="25"/>
  <c r="D85" i="25"/>
  <c r="D86" i="25"/>
  <c r="D87" i="25"/>
  <c r="D88" i="25"/>
  <c r="D89" i="25"/>
  <c r="D90" i="25"/>
  <c r="D91" i="25"/>
  <c r="D92" i="25"/>
  <c r="D93" i="25"/>
  <c r="D94" i="25"/>
  <c r="D95" i="25"/>
  <c r="D96" i="25"/>
  <c r="D97" i="25"/>
  <c r="D98" i="25"/>
  <c r="D99" i="25"/>
  <c r="D100" i="25"/>
  <c r="D101" i="25"/>
  <c r="D102" i="25"/>
  <c r="D103" i="25"/>
  <c r="D104" i="25"/>
  <c r="D105" i="25"/>
  <c r="D106" i="25"/>
  <c r="D107" i="25"/>
  <c r="D108" i="25"/>
  <c r="D109" i="25"/>
  <c r="D110" i="25"/>
  <c r="D111" i="25"/>
  <c r="D112" i="25"/>
  <c r="D113" i="25"/>
  <c r="D114" i="25"/>
  <c r="D115" i="25"/>
  <c r="D116" i="25"/>
  <c r="D117" i="25"/>
  <c r="D118" i="25"/>
  <c r="D119" i="25"/>
  <c r="D120" i="25"/>
  <c r="D121" i="25"/>
  <c r="D122" i="25"/>
  <c r="D123" i="25"/>
  <c r="D62" i="25"/>
  <c r="D30" i="25" l="1"/>
  <c r="H63" i="25"/>
  <c r="H64" i="25"/>
  <c r="H65" i="25"/>
  <c r="H62" i="25"/>
  <c r="H66" i="25"/>
  <c r="D4" i="15" l="1"/>
  <c r="D5" i="15"/>
  <c r="D6" i="15"/>
  <c r="D7" i="15"/>
  <c r="D8" i="15"/>
  <c r="D9" i="15"/>
  <c r="D10" i="15"/>
  <c r="D11" i="15"/>
  <c r="D12" i="15"/>
  <c r="D13" i="15"/>
  <c r="D14" i="15"/>
  <c r="D15" i="15"/>
  <c r="D16" i="15"/>
  <c r="D17" i="15"/>
  <c r="D18" i="15"/>
  <c r="D19" i="15"/>
  <c r="D20" i="15"/>
  <c r="D21" i="15"/>
  <c r="D22" i="15"/>
  <c r="D23" i="15"/>
  <c r="D24" i="15"/>
  <c r="D25" i="15"/>
  <c r="D3" i="15"/>
  <c r="E4" i="14" l="1"/>
  <c r="E5" i="14"/>
  <c r="E6" i="14"/>
  <c r="E7" i="14"/>
  <c r="E8" i="14"/>
  <c r="E9" i="14"/>
  <c r="E10" i="14"/>
  <c r="E11" i="14"/>
  <c r="E12" i="14"/>
  <c r="E13" i="14"/>
  <c r="E14" i="14"/>
  <c r="E15" i="14"/>
  <c r="E16" i="14"/>
  <c r="E17" i="14"/>
  <c r="E18" i="14"/>
  <c r="E19" i="14"/>
  <c r="E20" i="14"/>
  <c r="E21" i="14"/>
  <c r="E22" i="14"/>
  <c r="E23" i="14"/>
  <c r="E24" i="14"/>
  <c r="E25" i="14"/>
  <c r="E26" i="14"/>
  <c r="E27" i="14"/>
  <c r="E28" i="14"/>
  <c r="E3" i="14"/>
  <c r="G202" i="13"/>
  <c r="F202" i="13"/>
  <c r="G201" i="13"/>
  <c r="F201" i="13"/>
  <c r="G200" i="13"/>
  <c r="F200" i="13"/>
  <c r="G199" i="13"/>
  <c r="F199" i="13"/>
  <c r="G198" i="13"/>
  <c r="F198" i="13"/>
  <c r="G197" i="13"/>
  <c r="F197" i="13"/>
  <c r="G196" i="13"/>
  <c r="F196" i="13"/>
  <c r="G195" i="13"/>
  <c r="F195" i="13"/>
  <c r="G194" i="13"/>
  <c r="F194" i="13"/>
  <c r="G193" i="13"/>
  <c r="F193" i="13"/>
  <c r="G192" i="13"/>
  <c r="F192" i="13"/>
  <c r="G191" i="13"/>
  <c r="F191" i="13"/>
  <c r="G190" i="13"/>
  <c r="F190" i="13"/>
  <c r="G189" i="13"/>
  <c r="F189" i="13"/>
  <c r="G187" i="13"/>
  <c r="F187" i="13"/>
  <c r="G186" i="13"/>
  <c r="F186" i="13"/>
  <c r="G185" i="13"/>
  <c r="F185" i="13"/>
  <c r="G184" i="13"/>
  <c r="F184" i="13"/>
  <c r="G183" i="13"/>
  <c r="F183" i="13"/>
  <c r="G182" i="13"/>
  <c r="F182" i="13"/>
  <c r="G181" i="13"/>
  <c r="F181" i="13"/>
  <c r="G180" i="13"/>
  <c r="F180" i="13"/>
  <c r="G179" i="13"/>
  <c r="F179" i="13"/>
  <c r="G175" i="13"/>
  <c r="F175" i="13"/>
  <c r="G174" i="13"/>
  <c r="F174" i="13"/>
  <c r="G173" i="13"/>
  <c r="F173" i="13"/>
  <c r="G172" i="13"/>
  <c r="F172" i="13"/>
  <c r="G171" i="13"/>
  <c r="F171" i="13"/>
  <c r="G170" i="13"/>
  <c r="F170" i="13"/>
  <c r="G169" i="13"/>
  <c r="F169" i="13"/>
  <c r="G168" i="13"/>
  <c r="F168" i="13"/>
  <c r="G167" i="13"/>
  <c r="F167" i="13"/>
  <c r="G166" i="13"/>
  <c r="F166" i="13"/>
  <c r="G165" i="13"/>
  <c r="F165" i="13"/>
  <c r="G164" i="13"/>
  <c r="F164" i="13"/>
  <c r="G163" i="13"/>
  <c r="F163" i="13"/>
  <c r="G162" i="13"/>
  <c r="F162" i="13"/>
  <c r="G161" i="13"/>
  <c r="F161" i="13"/>
  <c r="G160" i="13"/>
  <c r="F160" i="13"/>
  <c r="G159" i="13"/>
  <c r="F159" i="13"/>
  <c r="G158" i="13"/>
  <c r="F158" i="13"/>
  <c r="G157" i="13"/>
  <c r="F157" i="13"/>
  <c r="G156" i="13"/>
  <c r="F156" i="13"/>
  <c r="G155" i="13"/>
  <c r="F155" i="13"/>
  <c r="G154" i="13"/>
  <c r="F154" i="13"/>
  <c r="G153" i="13"/>
  <c r="F153" i="13"/>
  <c r="G152" i="13"/>
  <c r="F152" i="13"/>
  <c r="G151" i="13"/>
  <c r="F151" i="13"/>
  <c r="G150" i="13"/>
  <c r="F150" i="13"/>
  <c r="G149" i="13"/>
  <c r="F149" i="13"/>
  <c r="G148" i="13"/>
  <c r="F148" i="13"/>
  <c r="G147" i="13"/>
  <c r="F147" i="13"/>
  <c r="G146" i="13"/>
  <c r="F146" i="13"/>
  <c r="G145" i="13"/>
  <c r="F145" i="13"/>
  <c r="G144" i="13"/>
  <c r="F144" i="13"/>
  <c r="G143" i="13"/>
  <c r="F143" i="13"/>
  <c r="G142" i="13"/>
  <c r="F142" i="13"/>
  <c r="G141" i="13"/>
  <c r="F141" i="13"/>
  <c r="G140" i="13"/>
  <c r="F140" i="13"/>
  <c r="G139" i="13"/>
  <c r="F139" i="13"/>
  <c r="G138" i="13"/>
  <c r="F138" i="13"/>
  <c r="G137" i="13"/>
  <c r="F137" i="13"/>
  <c r="G136" i="13"/>
  <c r="F136" i="13"/>
  <c r="G135" i="13"/>
  <c r="F135" i="13"/>
  <c r="G134" i="13"/>
  <c r="F134" i="13"/>
  <c r="G133" i="13"/>
  <c r="F133" i="13"/>
  <c r="G132" i="13"/>
  <c r="F132" i="13"/>
  <c r="G131" i="13"/>
  <c r="F131" i="13"/>
  <c r="G130" i="13"/>
  <c r="F130" i="13"/>
  <c r="G129" i="13"/>
  <c r="F129" i="13"/>
  <c r="G128" i="13"/>
  <c r="F128" i="13"/>
  <c r="G127" i="13"/>
  <c r="F127" i="13"/>
  <c r="G126" i="13"/>
  <c r="F126" i="13"/>
  <c r="G125" i="13"/>
  <c r="F125" i="13"/>
  <c r="G124" i="13"/>
  <c r="F124" i="13"/>
  <c r="G123" i="13"/>
  <c r="F123" i="13"/>
  <c r="G122" i="13"/>
  <c r="F122" i="13"/>
  <c r="G121" i="13"/>
  <c r="F121" i="13"/>
  <c r="G120" i="13"/>
  <c r="F120" i="13"/>
  <c r="G119" i="13"/>
  <c r="F119" i="13"/>
  <c r="G118" i="13"/>
  <c r="F118" i="13"/>
  <c r="G117" i="13"/>
  <c r="F117" i="13"/>
  <c r="G116" i="13"/>
  <c r="F116" i="13"/>
  <c r="G115" i="13"/>
  <c r="F115" i="13"/>
  <c r="G114" i="13"/>
  <c r="F114" i="13"/>
  <c r="G113" i="13"/>
  <c r="F113" i="13"/>
  <c r="G112" i="13"/>
  <c r="F112" i="13"/>
  <c r="G111" i="13"/>
  <c r="F111" i="13"/>
  <c r="G107" i="13"/>
  <c r="F107" i="13"/>
  <c r="G106" i="13"/>
  <c r="F106" i="13"/>
  <c r="G105" i="13"/>
  <c r="F105" i="13"/>
  <c r="G104" i="13"/>
  <c r="F104" i="13"/>
  <c r="G103" i="13"/>
  <c r="F103" i="13"/>
  <c r="G102" i="13"/>
  <c r="F102" i="13"/>
  <c r="G101" i="13"/>
  <c r="F101" i="13"/>
  <c r="G100" i="13"/>
  <c r="F100" i="13"/>
  <c r="G99" i="13"/>
  <c r="F99" i="13"/>
  <c r="G98" i="13"/>
  <c r="F98" i="13"/>
  <c r="G97" i="13"/>
  <c r="F97" i="13"/>
  <c r="G96" i="13"/>
  <c r="F96" i="13"/>
  <c r="G95" i="13"/>
  <c r="F95" i="13"/>
  <c r="G94" i="13"/>
  <c r="F94" i="13"/>
  <c r="G93" i="13"/>
  <c r="F93" i="13"/>
  <c r="G92" i="13"/>
  <c r="F92" i="13"/>
  <c r="G91" i="13"/>
  <c r="F91" i="13"/>
  <c r="G90" i="13"/>
  <c r="F90" i="13"/>
  <c r="G89" i="13"/>
  <c r="F89" i="13"/>
  <c r="G88" i="13"/>
  <c r="F88" i="13"/>
  <c r="G87" i="13"/>
  <c r="F87" i="13"/>
  <c r="G86" i="13"/>
  <c r="F86" i="13"/>
  <c r="G85" i="13"/>
  <c r="F85" i="13"/>
  <c r="G84" i="13"/>
  <c r="F84" i="13"/>
  <c r="G83" i="13"/>
  <c r="F83" i="13"/>
  <c r="G82" i="13"/>
  <c r="F82" i="13"/>
  <c r="G81" i="13"/>
  <c r="F81" i="13"/>
  <c r="G80" i="13"/>
  <c r="F80" i="13"/>
  <c r="G79" i="13"/>
  <c r="F79" i="13"/>
  <c r="G78" i="13"/>
  <c r="F78" i="13"/>
  <c r="G77" i="13"/>
  <c r="F77" i="13"/>
  <c r="G76" i="13"/>
  <c r="F76" i="13"/>
  <c r="G75" i="13"/>
  <c r="F75" i="13"/>
  <c r="G74" i="13"/>
  <c r="F74" i="13"/>
  <c r="G73" i="13"/>
  <c r="F73" i="13"/>
  <c r="G72" i="13"/>
  <c r="F72" i="13"/>
  <c r="G71" i="13"/>
  <c r="F71" i="13"/>
  <c r="G70" i="13"/>
  <c r="F70" i="13"/>
  <c r="G69" i="13"/>
  <c r="F69" i="13"/>
  <c r="G68" i="13"/>
  <c r="F68" i="13"/>
  <c r="G67" i="13"/>
  <c r="F67" i="13"/>
  <c r="G66" i="13"/>
  <c r="F66" i="13"/>
  <c r="G65" i="13"/>
  <c r="F65" i="13"/>
  <c r="G64" i="13"/>
  <c r="F64" i="13"/>
  <c r="G63" i="13"/>
  <c r="F63" i="13"/>
  <c r="G62" i="13"/>
  <c r="F62" i="13"/>
  <c r="G61" i="13"/>
  <c r="F61" i="13"/>
  <c r="G60" i="13"/>
  <c r="F60" i="13"/>
  <c r="G58" i="13"/>
  <c r="F58" i="13"/>
  <c r="G57" i="13"/>
  <c r="F57" i="13"/>
  <c r="G56" i="13"/>
  <c r="F56" i="13"/>
  <c r="G55" i="13"/>
  <c r="F55" i="13"/>
  <c r="G54" i="13"/>
  <c r="F54" i="13"/>
  <c r="G53" i="13"/>
  <c r="F53" i="13"/>
  <c r="G52" i="13"/>
  <c r="F52" i="13"/>
  <c r="G51" i="13"/>
  <c r="F51" i="13"/>
  <c r="G50" i="13"/>
  <c r="F50" i="13"/>
  <c r="G49" i="13"/>
  <c r="F49" i="13"/>
  <c r="G48" i="13"/>
  <c r="F48" i="13"/>
  <c r="G47" i="13"/>
  <c r="F47" i="13"/>
  <c r="G46" i="13"/>
  <c r="F46" i="13"/>
  <c r="G45" i="13"/>
  <c r="F45" i="13"/>
  <c r="G41" i="13"/>
  <c r="F41" i="13"/>
  <c r="G40" i="13"/>
  <c r="F40" i="13"/>
  <c r="G39" i="13"/>
  <c r="F39" i="13"/>
  <c r="G38" i="13"/>
  <c r="F38" i="13"/>
  <c r="G37" i="13"/>
  <c r="F37" i="13"/>
  <c r="G36" i="13"/>
  <c r="F36" i="13"/>
  <c r="G34" i="13"/>
  <c r="F34" i="13"/>
  <c r="G33" i="13"/>
  <c r="F33" i="13"/>
  <c r="G32" i="13"/>
  <c r="F32" i="13"/>
  <c r="G31" i="13"/>
  <c r="F31" i="13"/>
  <c r="G30" i="13"/>
  <c r="F30" i="13"/>
  <c r="G29" i="13"/>
  <c r="F29" i="13"/>
  <c r="G28" i="13"/>
  <c r="F28" i="13"/>
  <c r="G27" i="13"/>
  <c r="F27" i="13"/>
  <c r="G26" i="13"/>
  <c r="F26" i="13"/>
  <c r="G25" i="13"/>
  <c r="F25" i="13"/>
  <c r="G24" i="13"/>
  <c r="F24" i="13"/>
  <c r="G23" i="13"/>
  <c r="F23" i="13"/>
  <c r="G22" i="13"/>
  <c r="F22" i="13"/>
  <c r="G21" i="13"/>
  <c r="F21" i="13"/>
  <c r="G20" i="13"/>
  <c r="F20" i="13"/>
</calcChain>
</file>

<file path=xl/sharedStrings.xml><?xml version="1.0" encoding="utf-8"?>
<sst xmlns="http://schemas.openxmlformats.org/spreadsheetml/2006/main" count="8269" uniqueCount="3022">
  <si>
    <t>Nombre total de candidats</t>
  </si>
  <si>
    <t>Nombre de candidates</t>
  </si>
  <si>
    <t>% Femmes</t>
  </si>
  <si>
    <t>Licence - Administration économique et sociale</t>
  </si>
  <si>
    <t>Licence - Chimie - Parcours International</t>
  </si>
  <si>
    <t>Licence - Droit - Parcours International Droit français-droit anglais</t>
  </si>
  <si>
    <t>Licence - Droit - Parcours International Droit français-droit espagnol</t>
  </si>
  <si>
    <t>Licence - Droit - Parcours International Droit international et européen</t>
  </si>
  <si>
    <t>Licence - Droit - Parcours International franco-allemand en droit</t>
  </si>
  <si>
    <t>Licence - Economie et gestion - Parcours International Economics</t>
  </si>
  <si>
    <t>Licence - Informatique - Parcours International</t>
  </si>
  <si>
    <t>Licence - Mathématiques - Parcours International</t>
  </si>
  <si>
    <t>Licence - Mathématiques et informatique appliquées aux sciences humaines et sociales - Parcours Economie-gestion, Sciences cognitives</t>
  </si>
  <si>
    <t>Licence - Parcours d'Accès Spécifique Santé (PASS)</t>
  </si>
  <si>
    <t>Licence - Physique - Parcours International</t>
  </si>
  <si>
    <t>Licence - Physique, chimie - Parcours International</t>
  </si>
  <si>
    <t>Licence - Portail Droit</t>
  </si>
  <si>
    <t>Licence - Portail Economie et gestion - Economie gestion</t>
  </si>
  <si>
    <t>Licence - Portail Sciences et Techniques des Activités Physiques et Sportives</t>
  </si>
  <si>
    <t>Licence - Portail Sciences et technologies</t>
  </si>
  <si>
    <t>Licence - Sciences de la vie - Parcours International</t>
  </si>
  <si>
    <t>Licence - Sciences pour l'ingénieur - Parcours International</t>
  </si>
  <si>
    <t>Total général  Licence / PASS</t>
  </si>
  <si>
    <t>Génie civil - Construction durable</t>
  </si>
  <si>
    <t>Qualité, logistique industrielle et organisation</t>
  </si>
  <si>
    <t>Génie chimique génie des procédés</t>
  </si>
  <si>
    <t>Science et génie des matériaux</t>
  </si>
  <si>
    <t>Informatique</t>
  </si>
  <si>
    <t>Mesures physiques</t>
  </si>
  <si>
    <t>Génie biologique Parcours agronomie</t>
  </si>
  <si>
    <t>Génie biologique Parcours diététique et nutrition</t>
  </si>
  <si>
    <t>Génie biologique parcours sciences de l'aliment et biotechnologie</t>
  </si>
  <si>
    <t>Gestion des entreprises et des administrations</t>
  </si>
  <si>
    <t>Gestion administrative et commerciale des organisations</t>
  </si>
  <si>
    <t>Carrières sociales parcours villes et territoires durables</t>
  </si>
  <si>
    <t>Génie mécanique et productique</t>
  </si>
  <si>
    <t>Génie électrique et informatique industrielle</t>
  </si>
  <si>
    <t>Carrières sociales Parcours animation sociale et socioculturelle</t>
  </si>
  <si>
    <t>Hygiène Sécurité Environnement</t>
  </si>
  <si>
    <t>Management de la Logistique et des Transports</t>
  </si>
  <si>
    <t>Total général BUT</t>
  </si>
  <si>
    <t>Certificat de capacité d'Orthophoniste</t>
  </si>
  <si>
    <t>Certificat de capacité d'Orthoptiste</t>
  </si>
  <si>
    <t>D.E Audioprothésiste</t>
  </si>
  <si>
    <t>DEUST - Production, contrôles et qualité des produits de santé</t>
  </si>
  <si>
    <t>Diplôme de Comptabilité et de Gestion</t>
  </si>
  <si>
    <t>Total général Autre diplôme</t>
  </si>
  <si>
    <t>ANTHROPOLOGIE</t>
  </si>
  <si>
    <t>ARCHEOLOGIE, SCIENCES POUR L'ARCHEOLOGIE</t>
  </si>
  <si>
    <t>BIOCHIMIE, BIOLOGIE MOLECULAIRE</t>
  </si>
  <si>
    <t>BIODIVERSITE, ECOLOGIE ET EVOLUTION</t>
  </si>
  <si>
    <t>BIO-INFORMATIQUE</t>
  </si>
  <si>
    <t>BIOLOGIE, AGROSCIENCES</t>
  </si>
  <si>
    <t>BIOLOGIE-SANTE</t>
  </si>
  <si>
    <t>CHIMIE</t>
  </si>
  <si>
    <t>COMPTABILITE - CONTROLE - AUDIT</t>
  </si>
  <si>
    <t>CONTROLE DE GESTION ET AUDIT ORGANISATIONNEL</t>
  </si>
  <si>
    <t>DROIT DE LA PROPRIETE INTELLECTUELLE</t>
  </si>
  <si>
    <t>DROIT DE LA SANTE</t>
  </si>
  <si>
    <t>DROIT DES AFFAIRES</t>
  </si>
  <si>
    <t>DROIT EUROPEEN</t>
  </si>
  <si>
    <t>DROIT INTERNATIONAL</t>
  </si>
  <si>
    <t>DROIT NOTARIAL</t>
  </si>
  <si>
    <t>DROIT PENAL ET SCIENCES CRIMINELLES</t>
  </si>
  <si>
    <t>DROIT PRIVE</t>
  </si>
  <si>
    <t>DROIT PUBLIC</t>
  </si>
  <si>
    <t>DROIT SOCIAL</t>
  </si>
  <si>
    <t>ECONOMIE DU DEVELOPPEMENT</t>
  </si>
  <si>
    <t>ECONOMIE INTERNATIONALE</t>
  </si>
  <si>
    <t>ENTREPRENEURIAT ET MANAGEMENT DE PROJETS</t>
  </si>
  <si>
    <t>FINANCE</t>
  </si>
  <si>
    <t>GEORESSOURCES, GEORISQUES, GEOTECHNIQUE</t>
  </si>
  <si>
    <t>GESTION DES RESSOURCES HUMAINES</t>
  </si>
  <si>
    <t>HISTOIRE DU DROIT ET DES INSTITUTIONS</t>
  </si>
  <si>
    <t>INFORMATIQUE</t>
  </si>
  <si>
    <t>INGENIERIE DE LA SANTE</t>
  </si>
  <si>
    <t>INGENIERIE DES SYSTEMES COMPLEXES</t>
  </si>
  <si>
    <t>INTELLIGENCE ECONOMIQUE</t>
  </si>
  <si>
    <t>JUSTICE, PROCES ET PROCEDURES</t>
  </si>
  <si>
    <t>MAINTENANCE AERONAUTIQUE</t>
  </si>
  <si>
    <t>MANAGEMENT ET COMMERCE INTERNATIONAL</t>
  </si>
  <si>
    <t>MARKETING, VENTE</t>
  </si>
  <si>
    <t>MATHEMATIQUES APPLIQUEES, STATISTIQUE</t>
  </si>
  <si>
    <t>MATHEMATIQUES ET APPLICATIONS</t>
  </si>
  <si>
    <t>MECANIQUE</t>
  </si>
  <si>
    <t>METHODES INFORMATIQUES APPLIQUEES A LA GESTION DES ENTREPRISES - MIAGE</t>
  </si>
  <si>
    <t>METIERS DE L'ENSEIGNEMENT, DE L'EDUCATION ET DE LA FORMATION (MEEF), 1ER DEGRE</t>
  </si>
  <si>
    <t>METIERS DE L'ENSEIGNEMENT, DE L'EDUCATION ET DE LA FORMATION (MEEF), 2ND DEGRE</t>
  </si>
  <si>
    <t>METIERS DE L'ENSEIGNEMENT, DE L'EDUCATION ET DE LA FORMATION (MEEF), ENCADREMENT EDUCATIF</t>
  </si>
  <si>
    <t>METIERS DE L'ENSEIGNEMENT, DE L'EDUCATION ET DE LA FORMATION (MEEF), PRATIQUES ET INGENIERIE DE LA FORMATION (PIF)</t>
  </si>
  <si>
    <t>MONNAIE, BANQUE, FINANCE, ASSURANCE</t>
  </si>
  <si>
    <t>NEUROSCIENCES</t>
  </si>
  <si>
    <t>NUTRITION ET SCIENCES DES ALIMENTS</t>
  </si>
  <si>
    <t>PHYSIQUE FONDAMENTALE ET APPLICATIONS</t>
  </si>
  <si>
    <t>PSYCHOLOGIE</t>
  </si>
  <si>
    <t>SANTE PUBLIQUE</t>
  </si>
  <si>
    <t>SCIENCE POLITIQUE</t>
  </si>
  <si>
    <t>SCIENCES COGNITIVES</t>
  </si>
  <si>
    <t>SCIENCES DE LA MER</t>
  </si>
  <si>
    <t>SCIENCES DE LA VIGNE ET DU VIN</t>
  </si>
  <si>
    <t>SCIENCES DE L'EDUCATION ET DE LA FORMATION</t>
  </si>
  <si>
    <t>SCIENCES DU MEDICAMENT ET DES PRODUITS DE SANTE</t>
  </si>
  <si>
    <t>SCIENCES SOCIALES</t>
  </si>
  <si>
    <t>STAPS : ACTIVITE PHYSIQUE ADAPTEE ET SANTE</t>
  </si>
  <si>
    <t>STAPS : ENTRAINEMENT ET OPTIMISATION DE LA PERFORMANCE SPORTIVE</t>
  </si>
  <si>
    <t>STAPS : MANAGEMENT DU SPORT</t>
  </si>
  <si>
    <t>TOXICOLOGIE ET ECO-TOXICOLOGIE</t>
  </si>
  <si>
    <t>Total général</t>
  </si>
  <si>
    <t>MASTER ENSEIGNEMENT</t>
  </si>
  <si>
    <t>METIERS DE L'ENSEIGNEMENT, DE L'EDUCATION ET DE LA FORMATION (MEEF), 1er DEGRE</t>
  </si>
  <si>
    <t>M1 MEEF 1er degré (Agen)</t>
  </si>
  <si>
    <t>M1 MEEF 1er degré (Bordeaux)</t>
  </si>
  <si>
    <t>M1 MEEF 1er degré (Mont de Marsan)</t>
  </si>
  <si>
    <t>M1 MEEF 1er degré - Parcours bilingue Français / Basque (Pau)</t>
  </si>
  <si>
    <t>M1 MEEF 1er degré - Parcours bilingue Français / Occitan (Pau)</t>
  </si>
  <si>
    <t>M1 MEEF 1er degré (Pau)</t>
  </si>
  <si>
    <t>M1 MEEF 1er degré (Périgueux)</t>
  </si>
  <si>
    <t>METIERS DE L'ENSEIGNEMENT, DE L'EDUCATION ET DE LA FORMATION (MEEF), 2e DEGRE</t>
  </si>
  <si>
    <t>M1 MEEF 2nd degré - Biotechnologie (CAPET/CAPLP) - Bordeaux</t>
  </si>
  <si>
    <t>M1 MEEF 2nd degré - Documentation - Bordeaux</t>
  </si>
  <si>
    <t>M1 MEEF 2nd degré - Economie et Gestion (CAPET/CAPLP) - Bordeaux</t>
  </si>
  <si>
    <t>M1 MEEF 2nd degré - Education physique et sportive - Bordeaux</t>
  </si>
  <si>
    <t>M1 MEEF 2nd degré - Lettres-Langues (CAPLP) - Bordeaux</t>
  </si>
  <si>
    <t>M1 MEEF 2nd degré - Mathématiques - Bordeaux</t>
  </si>
  <si>
    <t>M1 MEEF 2nd degré - Physique-chimie - Bordeaux</t>
  </si>
  <si>
    <t>M1 MEEF 2nd degré - Sciences de la vie et de la terre - Bordeaux</t>
  </si>
  <si>
    <t>M1 MEEF 2nd degré - Sciences économiques et sociales - Bordeaux</t>
  </si>
  <si>
    <t>M1 MEEF - Encadrement éducatif (CPE)</t>
  </si>
  <si>
    <t>METIERS DE L'ENSEIGNEMENT, DE L'EDUCATION ET DE LA FORMATION (MEEF), PRATIQUES ET INGENIERIE DE LA FORMATION</t>
  </si>
  <si>
    <t>M1 MEEF - Pratiques et ingénierie de la formation</t>
  </si>
  <si>
    <t>MASTER (LMD)</t>
  </si>
  <si>
    <t>M1 Anthropologie Biologique</t>
  </si>
  <si>
    <t>M1 Archéothanatologie</t>
  </si>
  <si>
    <t>M1 Préhistoire, géoarchéologie, archéozoologie</t>
  </si>
  <si>
    <t>M1 Biochimie moléculaire, cellulaire et appliquée</t>
  </si>
  <si>
    <t>M1 Biodiversité, écologie et évolution</t>
  </si>
  <si>
    <t>M1 Biologie computationnelle</t>
  </si>
  <si>
    <t>M1 Du génome aux écosystèmes</t>
  </si>
  <si>
    <t>M1 Agrobiomedical sciences</t>
  </si>
  <si>
    <t>M1 Biologie, agrosciences</t>
  </si>
  <si>
    <t>M1 Production et innovations en agro-alimentaire</t>
  </si>
  <si>
    <t>M1 Biologie-santé</t>
  </si>
  <si>
    <t>M1 Advanced Materials Innovative recycling (AMIR)</t>
  </si>
  <si>
    <t>M1 Chimie organique, sciences du vivant et Nanochimie</t>
  </si>
  <si>
    <t>M1 Ecotoxicologie et chimie de l'environnement</t>
  </si>
  <si>
    <t>M1 Matériaux avancés</t>
  </si>
  <si>
    <t>M1 PCCP (Graduate program Light S&amp;T)</t>
  </si>
  <si>
    <t>M1 Polymer sciences - Espagne</t>
  </si>
  <si>
    <t>M1 Qualité, sécurité, environnement</t>
  </si>
  <si>
    <t>COMPTABILITE-CONTRÔLE-AUDIT</t>
  </si>
  <si>
    <t>M1 Comptabilité - contrôle - audit</t>
  </si>
  <si>
    <t>CONTRÔLE DE GESTION ET AUDIT ORGANISATIONNEL</t>
  </si>
  <si>
    <t>M1 Contrôle de gestion et audit interne</t>
  </si>
  <si>
    <t>M1 Droit de la santé</t>
  </si>
  <si>
    <t>M1 Banque, financement et recouvrement</t>
  </si>
  <si>
    <t>M1 Contrats d'affaires et droit du marché</t>
  </si>
  <si>
    <t>M1 Droit de la vigne et du vin</t>
  </si>
  <si>
    <t>M1 Droit des affaires approfondi</t>
  </si>
  <si>
    <t>M1 Droit des affaires comparé</t>
  </si>
  <si>
    <t>M1 Droit des affaires et fiscalité</t>
  </si>
  <si>
    <t>M1 Fiscalité des affaires et du patrimoine</t>
  </si>
  <si>
    <t>M1 Ingénierie juridique et financière des sociétés</t>
  </si>
  <si>
    <t>M1 Droit et gouvernance de l'Union européenne</t>
  </si>
  <si>
    <t>M1 Etudes juridiques européennes</t>
  </si>
  <si>
    <t>M1 Expertise en affaires européennes</t>
  </si>
  <si>
    <t>M1 Droit des échanges méditerranéens - Rabat</t>
  </si>
  <si>
    <t>M1 Droit des relations transatlantiques - Laval</t>
  </si>
  <si>
    <t>M1 Droit des transports</t>
  </si>
  <si>
    <t>M1 Droit international</t>
  </si>
  <si>
    <t>M1 Droit international et comparé des affaires</t>
  </si>
  <si>
    <t>M1 Droit notarial</t>
  </si>
  <si>
    <t>M1 Criminologie</t>
  </si>
  <si>
    <t>M1 Droit de l'exécution des peines et droits de l'homme</t>
  </si>
  <si>
    <t>M1 Droit pénal approfondi</t>
  </si>
  <si>
    <t>M1 Droit pénal comparé</t>
  </si>
  <si>
    <t>M1 Droit pénal européen et international</t>
  </si>
  <si>
    <t>M1 Droit répressif économique</t>
  </si>
  <si>
    <t>M1 Droit de l'urbanisme, construction et immobilier</t>
  </si>
  <si>
    <t>M1 Droit des personnes et des familles</t>
  </si>
  <si>
    <t>M1 Droit du patrimoine</t>
  </si>
  <si>
    <t>M1 Droit et pratique de l'assurance</t>
  </si>
  <si>
    <t>M1 Droit privé approfondi</t>
  </si>
  <si>
    <t>M1 Droit privé comparé</t>
  </si>
  <si>
    <t>M1 Action territoriale</t>
  </si>
  <si>
    <t>M1 Droit de l'urbanisme, construction et aménagement</t>
  </si>
  <si>
    <t>M1 Droit public approfondi</t>
  </si>
  <si>
    <t>M1 Droit public comparé</t>
  </si>
  <si>
    <t>M1 Droit public des affaires</t>
  </si>
  <si>
    <t>M1 Droit public des affaires - IEP</t>
  </si>
  <si>
    <t>M1 Droit de l'emploi et des relations sociales</t>
  </si>
  <si>
    <t>M1 Droit social comparé</t>
  </si>
  <si>
    <t>M1 Economie du développement</t>
  </si>
  <si>
    <t>M1 Economie du développement - Mageval 2</t>
  </si>
  <si>
    <t>M1 Economie internationale</t>
  </si>
  <si>
    <t>M1 Entrepreneuriat</t>
  </si>
  <si>
    <t>M1 Corporate finance</t>
  </si>
  <si>
    <t>M1 CMI ingénierie géologique et civile</t>
  </si>
  <si>
    <t>M1 Géoressources</t>
  </si>
  <si>
    <t>M1 Géotechnique et géorisques</t>
  </si>
  <si>
    <t>M1 Management des ressources humaines</t>
  </si>
  <si>
    <t>M1 Culture juridique</t>
  </si>
  <si>
    <t>M1 Cryptologie et sécurité informatique</t>
  </si>
  <si>
    <t>M1 Info - Image processing and computer vision</t>
  </si>
  <si>
    <t>M1 Info - Parcours CMI Optimisation mathématique et algorithmes pour l'aide à la décision</t>
  </si>
  <si>
    <t>M1 Informatique</t>
  </si>
  <si>
    <t>M1 Informatique - Parcours CMI Statistique et informatique</t>
  </si>
  <si>
    <t>Master 1 Informatique - Parcours ingénierie de l'informatique</t>
  </si>
  <si>
    <t>M1 Ingénierie de la santé</t>
  </si>
  <si>
    <t>M1 Automatique et mécatronique, automobile, aéronautique et spatial</t>
  </si>
  <si>
    <t>M1 Génie industriel et logistique</t>
  </si>
  <si>
    <t>M1 Systèmes électroniques</t>
  </si>
  <si>
    <t>M1 Ingénierie du Développement Territorial</t>
  </si>
  <si>
    <t>M1 Contentieux judiciaire</t>
  </si>
  <si>
    <t>M1 CMI Maintenance aéronautique avionique</t>
  </si>
  <si>
    <t>M1 CMI Maintenance aéronautique structure</t>
  </si>
  <si>
    <t>M1 CMI Systèmes embarqués</t>
  </si>
  <si>
    <t>M1 Maintenance aéronautique avionique</t>
  </si>
  <si>
    <t>M1 Maintenance aéronautique structure</t>
  </si>
  <si>
    <t>M1 Structures composites</t>
  </si>
  <si>
    <t>M1 Systèmes embarqués</t>
  </si>
  <si>
    <t>MANAGEMENT ET ADMINISTRATION DES ENTREPRISES</t>
  </si>
  <si>
    <t>M1European business administration</t>
  </si>
  <si>
    <t>M1 Management et commerce international</t>
  </si>
  <si>
    <t>M1 Commercial -  business developer</t>
  </si>
  <si>
    <t>M1 Marketing stratégique et Communication</t>
  </si>
  <si>
    <t>M1 IREF - Finance Quantitative et Actuariat</t>
  </si>
  <si>
    <t>M1 IREF - Risques Economiques et Data Science</t>
  </si>
  <si>
    <t>M1 Modélisation Numérique et Simulation</t>
  </si>
  <si>
    <t>M1 Modélisation statistique et stochastique</t>
  </si>
  <si>
    <t>M1 Mathématiques et applications</t>
  </si>
  <si>
    <t>M1 CMI Mécanique, génie civil, énergétique</t>
  </si>
  <si>
    <t>M1 Génie Civil</t>
  </si>
  <si>
    <t>M1 Génie Mécanique</t>
  </si>
  <si>
    <t>M1 International Master degree in Transfers-Fluids-Materials and space applications</t>
  </si>
  <si>
    <t>METHODES INFORMATIQUES APPLIQUEES A LA GESTION DES ENTREPRISES-MIAGE</t>
  </si>
  <si>
    <t>M1 Sciences du numérique et management</t>
  </si>
  <si>
    <t>M1 Banque, finance et négoce international</t>
  </si>
  <si>
    <t>M1 Banque, finance et négoce international- Magefi 2</t>
  </si>
  <si>
    <t>M1 Finance verte</t>
  </si>
  <si>
    <t>M1 Métiers de la banque</t>
  </si>
  <si>
    <t>M1 Neurasmus, Erasmus Mundus Master in Neuroscience</t>
  </si>
  <si>
    <t>M1 NeuroBIM - Bordeaux International Master of Neurosciences</t>
  </si>
  <si>
    <t>M1 Neurosciences Multipublic</t>
  </si>
  <si>
    <t>M1 Neurosciences régulier SDV</t>
  </si>
  <si>
    <t>M1 Nutrition Humaine et Santé</t>
  </si>
  <si>
    <t>PHARMACOLOGIE</t>
  </si>
  <si>
    <t>M1 Basics in Pharmacovigilance and Pharmacoepidemiology (e-learning)</t>
  </si>
  <si>
    <t>M1 Instrumentation</t>
  </si>
  <si>
    <t>M1 Light, Matter and iNteractions/Agrégation (Graduate program Light S&amp;T)</t>
  </si>
  <si>
    <t>M1 Noyaux, Particules, Univers/Agrégation</t>
  </si>
  <si>
    <t>M1 Psychologie clinique de la santé</t>
  </si>
  <si>
    <t>M1 Psychologie clinique et Psychopathologie</t>
  </si>
  <si>
    <t>M1 Psychologie du développement typique et atypique et de l'éducation de la petite enfance à l'adolescence</t>
  </si>
  <si>
    <t>M1 Psychologie, Ingénierie et recherche psychosociale</t>
  </si>
  <si>
    <t>M1 Psychologie, Neuropsychologie clinique</t>
  </si>
  <si>
    <t>M1 Psychologie, Psychogérontologie et santé publique</t>
  </si>
  <si>
    <t>M1 Santé publique</t>
  </si>
  <si>
    <t>M1 Santé publique en e-learning</t>
  </si>
  <si>
    <t>M1 Politique comparée : pensées et politiques du changement</t>
  </si>
  <si>
    <t>M1 Sécurité globale et analyste politique</t>
  </si>
  <si>
    <t>M1 Ergonomie</t>
  </si>
  <si>
    <t>M1 Technologie, Ergonomie, Cognition et Handicap</t>
  </si>
  <si>
    <t>M1 Biologie et écologie marines</t>
  </si>
  <si>
    <t>M1 Environnement - Eau - Littoral</t>
  </si>
  <si>
    <t>M1  Marine Environment and Resources</t>
  </si>
  <si>
    <t>M1 Sédimentologie et paléocéanographie</t>
  </si>
  <si>
    <t>M1 Commerce et marketing des vins</t>
  </si>
  <si>
    <t>M1 Oenologie et procédés</t>
  </si>
  <si>
    <t>M1 Vineyard and winery management</t>
  </si>
  <si>
    <t>M1 Viticulture-environnement</t>
  </si>
  <si>
    <t>M1 WINTOUR</t>
  </si>
  <si>
    <t>M1 Industries Pharmaceutiques et Produits de Santé</t>
  </si>
  <si>
    <t>M1 Technologies pour la santé</t>
  </si>
  <si>
    <t>M1 Sciences sociales, Chargé d'études sociologiques</t>
  </si>
  <si>
    <t>M1  Sciences sociales,  Ingenierie de la cohesion sociale et urbaine</t>
  </si>
  <si>
    <t>M1 Sciences sociales, Intervention et innovation sociales</t>
  </si>
  <si>
    <t>STAPS:ACTIVITE PHYSIQUE ADAPTEE ET SANTE</t>
  </si>
  <si>
    <t>M1 STAPS APAS  -Réhab et promotion de la santé par l'act phy</t>
  </si>
  <si>
    <t>STAPS:ENTRAINEMENT ET OPTIMISATIONDE LA PERFORMANCE MOTRICE</t>
  </si>
  <si>
    <t>M1  accompagnement à la haute performanence</t>
  </si>
  <si>
    <t>STAPS:MANAGEMENT DU SPORT</t>
  </si>
  <si>
    <t>M1 Gouvernance du sport et développement territorial</t>
  </si>
  <si>
    <t>M1 Management des organisations sportives</t>
  </si>
  <si>
    <t>M1 Ecotoxicologie et chimie de l'environnement (bidiplomation Canada)</t>
  </si>
  <si>
    <t>BUT</t>
  </si>
  <si>
    <t>CARRIERES SOCIALES</t>
  </si>
  <si>
    <t>BUT  1ère année  Carrières sociales - Animation sociale et socioculturelle</t>
  </si>
  <si>
    <t>BUT 1ère année - CS - Carrières sociales - Villes et territoires durables</t>
  </si>
  <si>
    <t>GENIE BIOLOGIQUE</t>
  </si>
  <si>
    <t>BUT 1ère année - GB - Génie biologique - Agronomie</t>
  </si>
  <si>
    <t>BUT 1ère année - GB - Génie biologique - Diététique et nutrition</t>
  </si>
  <si>
    <t>BUT 1ère année - GB - Génie biologique - Sciences de l'aliment et biotechnologie</t>
  </si>
  <si>
    <t>GENIE CHIMIQUE - GENIE DES PROCEDES</t>
  </si>
  <si>
    <t>BUT 1ère année - GCGP - Génie chimique - Génie des procédés</t>
  </si>
  <si>
    <t>GENIE CIVIL - CONSTRUCTION DURABLE</t>
  </si>
  <si>
    <t>BUT 1ère année - GCCD - Génie civil - Construction durable</t>
  </si>
  <si>
    <t>BUT 1ère année -  GCCD - Génie civil - Construction durable - Apprentissage</t>
  </si>
  <si>
    <t>GENIE ELECTRIQUE ET INFORMATIQUE INDUSTRIELLE</t>
  </si>
  <si>
    <t>BUT 1ère année - GEII Génie électrique et informatique industrielle</t>
  </si>
  <si>
    <t>GENIE MECANIQUE ET PRODUCTIQUE</t>
  </si>
  <si>
    <t>BUT 1ère année - GMP - Génie mécanique et productique</t>
  </si>
  <si>
    <t>BUT 1ère année - GMP - Génie mécanique et productique - Apprentissage</t>
  </si>
  <si>
    <t>GESTION ADMINISTRATIVE ET COMMERCIALE DES ORGANISATIONS</t>
  </si>
  <si>
    <t>BUT 1ère année - GACO - Gestion administrative et commerciale des organisations</t>
  </si>
  <si>
    <t>GESTION DES ENTREPRISES ET DES ADMINISTRATIONS</t>
  </si>
  <si>
    <t>BUT 1ère année - GEA - Gestion des entreprises et des administrations</t>
  </si>
  <si>
    <t>GESTION LOGISTIQUE ET TRANSPORT</t>
  </si>
  <si>
    <t>BUT 1ère année - MLT - Management de la Logistique et des Transports</t>
  </si>
  <si>
    <t>BUT 1ère année - MLT - Management de la Logistique et des Transports - Apprentissage</t>
  </si>
  <si>
    <t>HYGIENE-SECURITE-ENVIRONNEMENT</t>
  </si>
  <si>
    <t>BUT 1ère année - HSE - Science du danger et management des risques professionnels technologiques et environnementaux</t>
  </si>
  <si>
    <t>BUT 1ère année - HSE - Science du danger et management risques professionnels technologiques et environnementaux - Appre</t>
  </si>
  <si>
    <t>BUT 1ère année - INFO -Informatique</t>
  </si>
  <si>
    <t>MESURES PHYSIQUES</t>
  </si>
  <si>
    <t>BUT 1ère année - MP - Mesures physiques</t>
  </si>
  <si>
    <t>QUALITE, LOGISTIQUE INDUSTRIELLE ET ORGANISATION</t>
  </si>
  <si>
    <t>BUT 1ère année - Qualité, logistique industrielle et organisation</t>
  </si>
  <si>
    <t>SCIENCE ET GENIE DES MATERIAUX</t>
  </si>
  <si>
    <t>BUT 1ère année - SGM - Science et génie des matériaux</t>
  </si>
  <si>
    <t>TECHNIQUES DE COMMERCIALISATION</t>
  </si>
  <si>
    <t>BUT 1ère année - Tech de Co - Techniques de commercialisation - Bordeaux</t>
  </si>
  <si>
    <t>BUT 1ère année - Tech de Co - Techniques de commercialisation - Périgueux</t>
  </si>
  <si>
    <t>LICENCE (LMD)</t>
  </si>
  <si>
    <t>ADMINISTRATION ECONOMIQUE ET SOCIALE</t>
  </si>
  <si>
    <t>L1 AES - Agen</t>
  </si>
  <si>
    <t>L1 AES - Parcours accompagné 4 ans - Pessac - Année 1</t>
  </si>
  <si>
    <t>L1 AES - Parcours accompagné 4 ans - Pessac - Année 2</t>
  </si>
  <si>
    <t>L1 AES - Périgueux</t>
  </si>
  <si>
    <t>L1 AES - Pessac</t>
  </si>
  <si>
    <t>DROIT</t>
  </si>
  <si>
    <t>L1 Droit - Agen</t>
  </si>
  <si>
    <t>L1 Droit - Agen - Option Santé</t>
  </si>
  <si>
    <t>L1 Droit International et Européen- Vilnius</t>
  </si>
  <si>
    <t>L1 Droit - Option santé - Périgueux</t>
  </si>
  <si>
    <t>L1 Droit - Option santé - Pessac</t>
  </si>
  <si>
    <t>L1 Droit parcours international droit français-droit anglais</t>
  </si>
  <si>
    <t>L1 Droit parcours international droit français droit espagno</t>
  </si>
  <si>
    <t>L1 Droit parcours international franco-allemand en droit</t>
  </si>
  <si>
    <t>L1 Droit Parcours International pour étudiants étrangers</t>
  </si>
  <si>
    <t>L1 Droit - Périgueux</t>
  </si>
  <si>
    <t>L1 Droit - Pessac</t>
  </si>
  <si>
    <t>ECONOMIE ET GESTION</t>
  </si>
  <si>
    <t>L1 Economie Gestion</t>
  </si>
  <si>
    <t>L1 Economie Gestion - Option santé</t>
  </si>
  <si>
    <t>L1 Economie Gestion - Oui Si</t>
  </si>
  <si>
    <t>L1 International economics</t>
  </si>
  <si>
    <t>SCIENCES DE LA VIE</t>
  </si>
  <si>
    <t>Mise à niveau, études supérieures scientifiques</t>
  </si>
  <si>
    <t>SCIENCES ET SOCIETE</t>
  </si>
  <si>
    <t>1ère année cycle pluridisciplinaire d'études supérieures - Mention Sciences et société</t>
  </si>
  <si>
    <t>PASS</t>
  </si>
  <si>
    <t>PARCOURS SPECIFIQUE ACCES SANTE (PASS)</t>
  </si>
  <si>
    <t>PASS - Option Chimie</t>
  </si>
  <si>
    <t>PASS - Option Droit</t>
  </si>
  <si>
    <t>PASS - Option Economie gestion</t>
  </si>
  <si>
    <t>PASS - Option Philosophie</t>
  </si>
  <si>
    <t>PASS - Option Physique-Chimie</t>
  </si>
  <si>
    <t>PASS - Option Psychologie</t>
  </si>
  <si>
    <t>PASS - Option Sciences de la Vie</t>
  </si>
  <si>
    <t>PASS - Option STAPS</t>
  </si>
  <si>
    <t>PORTAIL</t>
  </si>
  <si>
    <t>PORTAIL SCIENCES ET TECHNIQUES DES ACTIVITES PHYSIQUES ET SPORTIVES</t>
  </si>
  <si>
    <t>Portail STAPS</t>
  </si>
  <si>
    <t>Portail STAPS option Santé</t>
  </si>
  <si>
    <t>PORTAIL SCIENCES ET TECHNOLOGIES</t>
  </si>
  <si>
    <t>Portail Sciences et technologies</t>
  </si>
  <si>
    <t>Portail Sciences et technologies - Aménagement cursus 4 ans</t>
  </si>
  <si>
    <t>PORTAIL SCIENCES HUMAINES ET SOCIALES</t>
  </si>
  <si>
    <t>Portail Sociologie /Anthropologie / Sciences de l’éducation</t>
  </si>
  <si>
    <t>PHARMACIE</t>
  </si>
  <si>
    <t>DOCT.UNI.G</t>
  </si>
  <si>
    <t>ARCHEOLOGIE, ETHNOLOGIE, PREHISTOIRE</t>
  </si>
  <si>
    <t>ASPECTS MOLECULAIRES ET CELLULAIRES DE LA BIOLOGIE</t>
  </si>
  <si>
    <t>GENIE DES PROCEDES</t>
  </si>
  <si>
    <t>LANGUES ETRANGERES APPLIQUEES</t>
  </si>
  <si>
    <t>MATHEMATIQUES</t>
  </si>
  <si>
    <t>MATHEMATIQUES APPLIQUEES ET SCIENCES SOCIALES</t>
  </si>
  <si>
    <t>PHILOSOPHIE, EPISTEMOLOGIE</t>
  </si>
  <si>
    <t>PHYSIOLOGIE ET BIOLOGIE DES ORGANISMES - POPULATIONS - INTERACTIONS</t>
  </si>
  <si>
    <t>PHYSIQUE</t>
  </si>
  <si>
    <t>RECHERCHE CLINIQUE, INNOVATION TECHNOLOGIQUE, SANTE PUBLIQUE</t>
  </si>
  <si>
    <t>SCIENCES AGRONOMIQUES, BIOTECHNOLOGIES AGRO-ALIMENTAIRES</t>
  </si>
  <si>
    <t>SCIENCES DE GESTION</t>
  </si>
  <si>
    <t>SCIENCES DE LA VIE ET DE LA SANTE</t>
  </si>
  <si>
    <t>SCIENCES DE L'EDUCATION</t>
  </si>
  <si>
    <t>SCIENCES DE L'UNIVERS</t>
  </si>
  <si>
    <t>SCIENCES ECONOMIQUES</t>
  </si>
  <si>
    <t>SCIENCES JURIDIQUES</t>
  </si>
  <si>
    <t>SCIENCES POLITIQUES</t>
  </si>
  <si>
    <t>SOCIOLOGIE, DEMOGRAPHIE</t>
  </si>
  <si>
    <t>S.T.A.P.S.</t>
  </si>
  <si>
    <t>MATHEMATIQUES ET INFORMATIQUE APPLIQUEES AUX SCIENCES HUMAINES ET SOCIALES</t>
  </si>
  <si>
    <t>PHYSIQUE, CHIMIE</t>
  </si>
  <si>
    <t>SCIENCES DE LA TERRE</t>
  </si>
  <si>
    <t>SCIENCES DE L'HOMME, ANTHROPOLOGIE, ETHNOLOGIE</t>
  </si>
  <si>
    <t>SCIENCES ET TECHNIQUES DES ACTIVITES PHYSIQUES ET SPORTIVES : ACTIVITE PHYSIQUE ADAPTEE ET SANTE</t>
  </si>
  <si>
    <t>SCIENCES ET TECHNIQUES DES ACTIVITES PHYSIQUES ET SPORTIVES : EDUCATION ET MOTRICITE</t>
  </si>
  <si>
    <t>SCIENCES ET TECHNIQUES DES ACTIVITES PHYSIQUES ET SPORTIVES : ENTRAINEMENT SPORTIF</t>
  </si>
  <si>
    <t>SCIENCES ET TECHNIQUES DES ACTIVITES PHYSIQUES ET SPORTIVES : MANAGEMENT SU SPORT</t>
  </si>
  <si>
    <t>SCIENCES POUR L'INGENIEUR</t>
  </si>
  <si>
    <t>SOCIOLOGIE</t>
  </si>
  <si>
    <t>GESTION DE PATRIMOINE</t>
  </si>
  <si>
    <t>MANAGEMENT</t>
  </si>
  <si>
    <t>SANTE</t>
  </si>
  <si>
    <t>F</t>
  </si>
  <si>
    <t>M</t>
  </si>
  <si>
    <t>Somme :</t>
  </si>
  <si>
    <t>type</t>
  </si>
  <si>
    <t>mention</t>
  </si>
  <si>
    <t>parcours</t>
  </si>
  <si>
    <t>Inscrits L3</t>
  </si>
  <si>
    <t>Droit - Po</t>
  </si>
  <si>
    <t>Médecine</t>
  </si>
  <si>
    <t>Nature vie</t>
  </si>
  <si>
    <t>Sc. Eco</t>
  </si>
  <si>
    <t>Sc humaine</t>
  </si>
  <si>
    <t>Sc techno</t>
  </si>
  <si>
    <t>STAPS</t>
  </si>
  <si>
    <t>St matière</t>
  </si>
  <si>
    <t>Taux d'emploi</t>
  </si>
  <si>
    <t>Taux d'emploi des femmes</t>
  </si>
  <si>
    <t>Taux d'emploi des hommes</t>
  </si>
  <si>
    <t>Activites juridiques : assistant juridique</t>
  </si>
  <si>
    <t>60 %</t>
  </si>
  <si>
    <t>50 %</t>
  </si>
  <si>
    <t>100 %</t>
  </si>
  <si>
    <t>Activites juridiques : metiers du droit prive</t>
  </si>
  <si>
    <t>25 %</t>
  </si>
  <si>
    <t>40 %</t>
  </si>
  <si>
    <t>Agronomie</t>
  </si>
  <si>
    <t>42,9 %</t>
  </si>
  <si>
    <t>66,7 %</t>
  </si>
  <si>
    <t>75 %</t>
  </si>
  <si>
    <t>Assurance, banque, finance : charge de clientele</t>
  </si>
  <si>
    <t>33,3 %</t>
  </si>
  <si>
    <t>Chimie : formulation</t>
  </si>
  <si>
    <t>78,6 %</t>
  </si>
  <si>
    <t>85,7 %</t>
  </si>
  <si>
    <t>Chimie analytique, controle, qualite, environnement</t>
  </si>
  <si>
    <t>Chimie et physique des materiaux</t>
  </si>
  <si>
    <t>71,4 %</t>
  </si>
  <si>
    <t>Commerce et distribution</t>
  </si>
  <si>
    <t>Commercialisation de produits et services</t>
  </si>
  <si>
    <t>54,5 %</t>
  </si>
  <si>
    <t>Gestion des achats et des approvisionnements</t>
  </si>
  <si>
    <t>20 %</t>
  </si>
  <si>
    <t>Gestion des structures sanitaires et sociales</t>
  </si>
  <si>
    <t>73,3 %</t>
  </si>
  <si>
    <t>76,9 %</t>
  </si>
  <si>
    <t>Gestion et développement des organisations, des services sportifs et de loisirs</t>
  </si>
  <si>
    <t>57,1 %</t>
  </si>
  <si>
    <t>58,3 %</t>
  </si>
  <si>
    <t>Gestion et maintenance des installations energetiques</t>
  </si>
  <si>
    <t>80 %</t>
  </si>
  <si>
    <t>Industries agroalimentaires : gestion, production et valorisation</t>
  </si>
  <si>
    <t>Industries pharmaceutiques, cosmétologiques et de santé : gestion, production et valorisation</t>
  </si>
  <si>
    <t>0 %</t>
  </si>
  <si>
    <t>Intervention sociale : accompagnement de publics spécifiques</t>
  </si>
  <si>
    <t>90,9 %</t>
  </si>
  <si>
    <t>Intervention sociale : accompagnement social</t>
  </si>
  <si>
    <t>70,6 %</t>
  </si>
  <si>
    <t>Maintenance et technologie : systemes pluritechniques</t>
  </si>
  <si>
    <t>Management des activites commerciales</t>
  </si>
  <si>
    <t>Management des processus logistiques</t>
  </si>
  <si>
    <t>46,7 %</t>
  </si>
  <si>
    <t>31,3 %</t>
  </si>
  <si>
    <t>Management des transports et de la distribution</t>
  </si>
  <si>
    <t>28,6 %</t>
  </si>
  <si>
    <t>Management et gestion des organisations</t>
  </si>
  <si>
    <t>55,6 %</t>
  </si>
  <si>
    <t>81,8 %</t>
  </si>
  <si>
    <t>Metiers de la gestion et de la comptabilite : comptabilite et paie</t>
  </si>
  <si>
    <t>Metiers de la gestion et de la comptabilite : revision comptable</t>
  </si>
  <si>
    <t>Métiers de la Qualité</t>
  </si>
  <si>
    <t>70 %</t>
  </si>
  <si>
    <t>Métiers de la santé : management des établissements d'hydrothérapie</t>
  </si>
  <si>
    <t>37,5 %</t>
  </si>
  <si>
    <t>Métiers de la santé : nutrition, alimentation</t>
  </si>
  <si>
    <t>62,5 %</t>
  </si>
  <si>
    <t>61,1 %</t>
  </si>
  <si>
    <t>Metiers de l'energetique, de l'environnement et du genie climatique</t>
  </si>
  <si>
    <t>Métiers de l'entrepreneuriat</t>
  </si>
  <si>
    <t>63,6 %</t>
  </si>
  <si>
    <t>Metiers de l'immobilier : gestion et developpement de patrimoine immobilier</t>
  </si>
  <si>
    <t>Metiers de l'immobilier : transaction et commercialisation de biens immobiliers</t>
  </si>
  <si>
    <t>Métiers de l'industrie : conception et amélioration de processus et procédés industriels</t>
  </si>
  <si>
    <t>23,1 %</t>
  </si>
  <si>
    <t>Metiers de l'industrie : industrie aeronautique</t>
  </si>
  <si>
    <t>Metiers de l'informatique : administration et securite des systemes et des reseaux</t>
  </si>
  <si>
    <t>Metiers des administrations et collectivites territoriales</t>
  </si>
  <si>
    <t>Métiers du commerce international</t>
  </si>
  <si>
    <t>44,4 %</t>
  </si>
  <si>
    <t>Métiers du notariat</t>
  </si>
  <si>
    <t>Métiers du tourisme, communication, et valorisation du territoire</t>
  </si>
  <si>
    <t>Organisation, management des services de l'automobile</t>
  </si>
  <si>
    <t>31,8 %</t>
  </si>
  <si>
    <t>Effectif femme</t>
  </si>
  <si>
    <t>Effectif homme</t>
  </si>
  <si>
    <t>Anthropologie</t>
  </si>
  <si>
    <t>Archeologie, sciences pour l'archeologie</t>
  </si>
  <si>
    <t>Biochimie, biologie moleculaire</t>
  </si>
  <si>
    <t>10 %</t>
  </si>
  <si>
    <t>Biodiversité, écologie et évolution</t>
  </si>
  <si>
    <t>Bio-informatique</t>
  </si>
  <si>
    <t>Biologie, agrosciences</t>
  </si>
  <si>
    <t>Biologie, santé</t>
  </si>
  <si>
    <t>35,7 %</t>
  </si>
  <si>
    <t>Chimie</t>
  </si>
  <si>
    <t>50,6 %</t>
  </si>
  <si>
    <t>Comptabilité - contrôle - audit</t>
  </si>
  <si>
    <t>Contrôle de gestion et audit organisationnel</t>
  </si>
  <si>
    <t>Droit de la sante</t>
  </si>
  <si>
    <t>Droit des affaires</t>
  </si>
  <si>
    <t>41 %</t>
  </si>
  <si>
    <t>Droit européen</t>
  </si>
  <si>
    <t>52,6 %</t>
  </si>
  <si>
    <t>Droit international</t>
  </si>
  <si>
    <t>Droit Notarial</t>
  </si>
  <si>
    <t>84 %</t>
  </si>
  <si>
    <t>Droit pénal et sciences criminelles</t>
  </si>
  <si>
    <t>Droit privé</t>
  </si>
  <si>
    <t>Droit public</t>
  </si>
  <si>
    <t>Droit social</t>
  </si>
  <si>
    <t>85 %</t>
  </si>
  <si>
    <t>Economie du développement</t>
  </si>
  <si>
    <t>Economie internationale</t>
  </si>
  <si>
    <t>Entrainement et optimisation de la performance motrice</t>
  </si>
  <si>
    <t>Entrepreneuriat et management de projets</t>
  </si>
  <si>
    <t>64,3 %</t>
  </si>
  <si>
    <t>69,2 %</t>
  </si>
  <si>
    <t>Finance</t>
  </si>
  <si>
    <t>Géoressources, géorisques, géotechnique</t>
  </si>
  <si>
    <t>88,2 %</t>
  </si>
  <si>
    <t>Gestion de patrimoine</t>
  </si>
  <si>
    <t>Gestion des ressources humaines</t>
  </si>
  <si>
    <t>Histoire du droit et des institutions</t>
  </si>
  <si>
    <t>Ingénierie de la santé</t>
  </si>
  <si>
    <t>Ingénierie des systèmes complexes</t>
  </si>
  <si>
    <t>Intelligence economique</t>
  </si>
  <si>
    <t>Justice, procès et procédures</t>
  </si>
  <si>
    <t>Maintenance aéronautique</t>
  </si>
  <si>
    <t>Management</t>
  </si>
  <si>
    <t>84,8 %</t>
  </si>
  <si>
    <t>Management du sport</t>
  </si>
  <si>
    <t>Management et administration des entreprises</t>
  </si>
  <si>
    <t>Management et commerce international</t>
  </si>
  <si>
    <t>Marketing, vente</t>
  </si>
  <si>
    <t>Mathématiques appliquées, statistique</t>
  </si>
  <si>
    <t>Mathématiques et applications</t>
  </si>
  <si>
    <t>Mecanique</t>
  </si>
  <si>
    <t>Méthodes informatiques appliquées à la gestion des entreprises</t>
  </si>
  <si>
    <t>Monnaie, banque, finance, assurance</t>
  </si>
  <si>
    <t>Neurosciences</t>
  </si>
  <si>
    <t>Nutrition et sciences des aliments</t>
  </si>
  <si>
    <t>Pharmacologie</t>
  </si>
  <si>
    <t>Physique fondamentale et applications</t>
  </si>
  <si>
    <t>Psychologie</t>
  </si>
  <si>
    <t>63,2 %</t>
  </si>
  <si>
    <t>Santé</t>
  </si>
  <si>
    <t>Santé publique</t>
  </si>
  <si>
    <t>77,6 %</t>
  </si>
  <si>
    <t>Sciences cognitives</t>
  </si>
  <si>
    <t>Sciences de la mer</t>
  </si>
  <si>
    <t>Sciences de la vigne et du vin</t>
  </si>
  <si>
    <t>Sciences de l'éducation</t>
  </si>
  <si>
    <t>59,3 %</t>
  </si>
  <si>
    <t>60,9 %</t>
  </si>
  <si>
    <t>Sciences du médicament et des produits de santé</t>
  </si>
  <si>
    <t>Sciences politique</t>
  </si>
  <si>
    <t>Sciences sociales</t>
  </si>
  <si>
    <t>Toxicologie et éco-toxicologie</t>
  </si>
  <si>
    <t>Taux d'emploi femme</t>
  </si>
  <si>
    <t>Taux d'emploi homme</t>
  </si>
  <si>
    <t>Salaire médian</t>
  </si>
  <si>
    <t>Part d'emploi dans la FP</t>
  </si>
  <si>
    <t>Activités juridiques : assistant juridique</t>
  </si>
  <si>
    <t>ns</t>
  </si>
  <si>
    <t>Activités juridiques : métiers du droit privé</t>
  </si>
  <si>
    <t>Assurance, banque, finance : chargé de clientèle</t>
  </si>
  <si>
    <t>Chimie analytique, contrôle, qualité, environnement</t>
  </si>
  <si>
    <t>Chimie et physique des matériaux</t>
  </si>
  <si>
    <t>Conception et contrôle des procédés</t>
  </si>
  <si>
    <t>E-commerce et marketing numérique</t>
  </si>
  <si>
    <t>Maintenance et technologie : systèmes pluritechniques</t>
  </si>
  <si>
    <t>Maîtrise de l'énergie, électricité, développement durable</t>
  </si>
  <si>
    <t>Management des activités commerciales</t>
  </si>
  <si>
    <t>Métiers de la forme</t>
  </si>
  <si>
    <t>Métiers de la gestion et de la comptabilité : comptabilité et paie</t>
  </si>
  <si>
    <t>Métiers de la gestion et de la comptabilité : révision comptable</t>
  </si>
  <si>
    <t>Métiers de la GRH : formation, compétences et emploi</t>
  </si>
  <si>
    <t>Métiers de la santé : technologies</t>
  </si>
  <si>
    <t>Métiers de l'électronique : fabrication de cartes et sous-ensembles électroniques</t>
  </si>
  <si>
    <t>Métiers de l'énergétique, de l'environnement et du génie climatique</t>
  </si>
  <si>
    <t>Métiers de l'immobilier</t>
  </si>
  <si>
    <t>Métiers de l'industrie : conception de produits industriels</t>
  </si>
  <si>
    <t>Métiers de l'industrie : conception et processus de mise en forme des matériaux</t>
  </si>
  <si>
    <t>Métiers de l'industrie : gestion de la production industrielle</t>
  </si>
  <si>
    <t>Métiers de l'industrie : industrie aéronautique</t>
  </si>
  <si>
    <t>Métiers de l'informatique : administration et sécurité des systèmes et des réseaux</t>
  </si>
  <si>
    <t>Métiers de l'informatique : applications web</t>
  </si>
  <si>
    <t>Métiers de l'instrumentation, de la mesure et du contrôle qualité</t>
  </si>
  <si>
    <t>Métiers des administrations et collectivités territoriales</t>
  </si>
  <si>
    <t>Métiers du BTP : génie civil et construction</t>
  </si>
  <si>
    <t>Métiers du BTP : performance énergétique et environnementale des bâtiments</t>
  </si>
  <si>
    <t>Qualité, hygiène, sécurité, santé, environnement</t>
  </si>
  <si>
    <t>Systèmes automatisés, réseaux et informatique industrielle</t>
  </si>
  <si>
    <t>Technico-commercial</t>
  </si>
  <si>
    <t>Taux d'emploi Femme</t>
  </si>
  <si>
    <t>Taux d'emploi Homme</t>
  </si>
  <si>
    <t>Part d'emploi FP</t>
  </si>
  <si>
    <t>Part d'emploi FP femme</t>
  </si>
  <si>
    <t>Bio-géosciences</t>
  </si>
  <si>
    <t>Biochimie, biologie moléculaire</t>
  </si>
  <si>
    <t>Droit de la propriété intellectuelle</t>
  </si>
  <si>
    <t>Droit de la santé</t>
  </si>
  <si>
    <t>Economie de l'entreprise et des marchés</t>
  </si>
  <si>
    <t>Intelligence économique</t>
  </si>
  <si>
    <t>Mécanique</t>
  </si>
  <si>
    <t>Sciences cognitives et Ergonomie</t>
  </si>
  <si>
    <t>Effectifs diplômés</t>
  </si>
  <si>
    <t>Effectifs Répondants</t>
  </si>
  <si>
    <t>Taux de réponse</t>
  </si>
  <si>
    <t xml:space="preserve">Taux d'emploi </t>
  </si>
  <si>
    <t>Part d'emploi FP homme</t>
  </si>
  <si>
    <t>ED Droit</t>
  </si>
  <si>
    <t>ED Entreprise, économie, société</t>
  </si>
  <si>
    <t>ED Mathématiques et informatique</t>
  </si>
  <si>
    <t>ED Sciences chimiques</t>
  </si>
  <si>
    <t>ED Sciences de la vie et de la santé</t>
  </si>
  <si>
    <t>ED Sciences et environnements</t>
  </si>
  <si>
    <t>ED Sciences physique et de l'ingenieur</t>
  </si>
  <si>
    <t>ED Sciences, politique, santé publique</t>
  </si>
  <si>
    <t>% Femmes candidates  Mon Master</t>
  </si>
  <si>
    <t>Homme</t>
  </si>
  <si>
    <t>Femme</t>
  </si>
  <si>
    <t>% de femmes</t>
  </si>
  <si>
    <t>% d'hommes</t>
  </si>
  <si>
    <t>Effectif Femme</t>
  </si>
  <si>
    <t>Effectif Homme</t>
  </si>
  <si>
    <t>écart en point de %</t>
  </si>
  <si>
    <t>Comparaison % de femmes candidates et % de femmes inscrits à l'UB en M1</t>
  </si>
  <si>
    <t>Comparaison % de femmes candidates et % de femmes inscrits à l'UB en BUT1, L1, PASS</t>
  </si>
  <si>
    <t>% Femmes candidates - Parcoursup</t>
  </si>
  <si>
    <t>% femmes inscrites UB</t>
  </si>
  <si>
    <t>% Femmes inscrites M1 à l'UB</t>
  </si>
  <si>
    <t>Taux d'obtention de la licence en 3, 4 ou 5 à l'UB ou hors UB (source : SISE national)</t>
  </si>
  <si>
    <t>Taux d'accès en M1 à l'UB des diplômés de L3 de l'UB</t>
  </si>
  <si>
    <t>Taux d'accès en 1ère année de doctorat à l'UB des diplômés de M2 de l'UB</t>
  </si>
  <si>
    <t>% Femme</t>
  </si>
  <si>
    <t>Total</t>
  </si>
  <si>
    <t>SH</t>
  </si>
  <si>
    <t>DSPEG</t>
  </si>
  <si>
    <t>ST</t>
  </si>
  <si>
    <t>INSPE</t>
  </si>
  <si>
    <t>Inspe</t>
  </si>
  <si>
    <t>isvv</t>
  </si>
  <si>
    <t>santé</t>
  </si>
  <si>
    <t>Candidatures Parcoursup - année 2024 (source : opendata MESR)</t>
  </si>
  <si>
    <t>Candidatures MonMaster année 2024 (source : opendata MESR)</t>
  </si>
  <si>
    <t>COMPTABILITE-CONTROLE-AUDIT</t>
  </si>
  <si>
    <t>METIERS DE L'ENSEIGNEMENT, DE L'EDUCATION ET DE LA FORMATION (MEEF), 2E DEGRE</t>
  </si>
  <si>
    <t>STAPS:ENTRAINEMENT ET OPTIMISATION DE LA PERFORMANCE SPORTIVE</t>
  </si>
  <si>
    <t>C.M.I - Cursus Master en Ingénierie - Informatique - Cursus Master En Ingénierie (CMI)  - Ingénierie de la statistique et informatique (ISI)</t>
  </si>
  <si>
    <t>C.M.I - Cursus Master en Ingénierie - Mathématiques - Cursus Master en Ingénierie :  Optimisation mathématique et algorithmes pour l'aide à la décision (OPTIM)</t>
  </si>
  <si>
    <t>C.M.I - Cursus Master en Ingénierie - Sciences de la terre - Cursus Master En Ingénierie (CMI)  - Ingénierie Géologique et civile (IGéoc)</t>
  </si>
  <si>
    <t>C.M.I - Cursus Master en Ingénierie - Sciences pour l'ingénieur - Cursus Master En Ingénierie (CMI)  - Mécanique, génie civil et énergétique (MGCE)</t>
  </si>
  <si>
    <t>C.M.I - Cursus Master en Ingénierie - Sciences pour l'ingénieur - Cursus Master en Ingénierie (CMI): Ingénierie et Maintenance des Systèmes pour l'Aéronautique et les Transports (IMSAT)</t>
  </si>
  <si>
    <t>Cycle pluridisciplinaire d'Études Supérieures - Sciences et société</t>
  </si>
  <si>
    <t>Licence - Portail Psychologie /Anthropologie / Sciences de l’éducation</t>
  </si>
  <si>
    <t>Licence - Portail Sociologie - Sociologie /Anthropologie / Sciences de l’éducation</t>
  </si>
  <si>
    <t>Techniques de commercialisation - Périgueux</t>
  </si>
  <si>
    <t>Techniques de commercialisation - Bordeaux</t>
  </si>
  <si>
    <t>Inscrits en BUT 1, L1, PASS en 2024  (source : Apogée)</t>
  </si>
  <si>
    <t>Portail Sciences et technologies Chimie</t>
  </si>
  <si>
    <t>Portail Sciences et technologies Chimie - Option Santé</t>
  </si>
  <si>
    <t>Portail Sciences et technologies Chimie - Parcours international</t>
  </si>
  <si>
    <t>Portail Sciences et technologies CMI Ingénierie de la statistique et informatique</t>
  </si>
  <si>
    <t>Portail Sciences et technologies CMI Ingénierie et maintenance des systèmes pour l'aéronautique et les transports</t>
  </si>
  <si>
    <t>Portail Sciences et technologies CMI Ingénierie géologique et civile</t>
  </si>
  <si>
    <t>Portail Sciences et technologies CMI Mécanique, génie civil, énergétique</t>
  </si>
  <si>
    <t>Portail Sciences et technologies CMI Optimisation mathématique et algorithmes pour l'aide à la décision</t>
  </si>
  <si>
    <t>Portail Sciences et technologies Informatique</t>
  </si>
  <si>
    <t>Portail Sciences et technologies Informatique - Parcours international</t>
  </si>
  <si>
    <t>Portail Sciences et technologies Mathématiques</t>
  </si>
  <si>
    <t>Portail Sciences et technologies Mathématiques - Parcours international</t>
  </si>
  <si>
    <t>Portail Sciences et technologies MIASHS</t>
  </si>
  <si>
    <t>Portail Sciences et technologies Physique</t>
  </si>
  <si>
    <t>Portail Sciences et technologies Physique, Chimie</t>
  </si>
  <si>
    <t>Portail Sciences et technologies Physique, Chimie - Parcours international</t>
  </si>
  <si>
    <t>Portail Sciences et technologies Physique - Parcours international</t>
  </si>
  <si>
    <t>Portail Sciences et technologies Sciences de la Terre</t>
  </si>
  <si>
    <t>Portail Sciences et technologies Sciences de la Vie</t>
  </si>
  <si>
    <t>Portail Sciences et technologies Sciences de la Vie - Option Santé</t>
  </si>
  <si>
    <t>Portail Sciences et technologies Sciences de la Vie - Parcours international</t>
  </si>
  <si>
    <t>Portail Sciences et technologies Sciences de la Vigne et Vin</t>
  </si>
  <si>
    <t>Portail Sciences et technologies Sciences Pour l'Ingénieur</t>
  </si>
  <si>
    <t>Portail Sciences et technologies Sciences Pour l'Ingénieur - Parcours international</t>
  </si>
  <si>
    <t>Portail Psychologie / Anthropologie / Sciences de l’éducation</t>
  </si>
  <si>
    <t>Portail Psychologie / Anthropologie / Sciences de l’éducation  - Option Santé</t>
  </si>
  <si>
    <t>Total BUT</t>
  </si>
  <si>
    <t>(Hors Polynésie française)</t>
  </si>
  <si>
    <t>PORTAIL SCIENCES ET TECHNOLOGIES GLOBAL</t>
  </si>
  <si>
    <t>Inscrits en M1 en 2024  (source : Apogée)</t>
  </si>
  <si>
    <t>M1 MEEF 2nd degré - Lettres modernes ou classiques (CAPES) - Pau</t>
  </si>
  <si>
    <t>M1 MEEF 2nd degré - Maths et Sciences Physiques (CAPLP) - Bordeaux</t>
  </si>
  <si>
    <t>M1 MEEF 2nd degré - Sciences Industrielles de l'Ingénieur et Technologie - Bordeaux</t>
  </si>
  <si>
    <t>M1 Anthropologie sociale et culturelle</t>
  </si>
  <si>
    <t>M1 Biologie-santé parcours graduate program cancer biology</t>
  </si>
  <si>
    <t>M1 Chimie - Parcours Graduate program EUREKA - Chemistry of materials</t>
  </si>
  <si>
    <t>M1 Chimie - Parcours Polymères</t>
  </si>
  <si>
    <t>M1 Law for Innovation</t>
  </si>
  <si>
    <t>M1 Management, entrepreneuriat droit des indust innovantes</t>
  </si>
  <si>
    <t>M1 Droit de la coopération économique et des affaires intern</t>
  </si>
  <si>
    <t>M1 Droit et pratique des contentieux publics</t>
  </si>
  <si>
    <t>M1 Enjeux et techniques de droit social</t>
  </si>
  <si>
    <t>M1 Eco du developpement / Double Dipl  Universität Bayreuth</t>
  </si>
  <si>
    <t>M1 Economie de l’Innovation et Veille Stratégique</t>
  </si>
  <si>
    <t>M1 CMI Structures composites</t>
  </si>
  <si>
    <t>M1 CMI Statistique et informatique</t>
  </si>
  <si>
    <t>M1 MAS - Parcours CMI Optimisation mathématique et algorithmes pour l'aide à la décision</t>
  </si>
  <si>
    <t>M1 MAS parcours image, optimisation et sciences des données</t>
  </si>
  <si>
    <t>M1 MAS Parcours recherche opérationnelle, optimisation, algorithmes et données</t>
  </si>
  <si>
    <t>M1 Génie énergétique</t>
  </si>
  <si>
    <t>M1 Euro-mediterranean Master in Neurosciences On-line</t>
  </si>
  <si>
    <t>M1 CMI Rayonnements et instrumentation</t>
  </si>
  <si>
    <t>M1 Psychologie, Cognition et cerveau : neuropsychologie et neuroimagerie cognitives</t>
  </si>
  <si>
    <t>M1 Psychologie du travail, de l'orientation et des organisation</t>
  </si>
  <si>
    <t>M1 Politique comparée et coopération internationale: Amériques</t>
  </si>
  <si>
    <t>M1 Sécurité globale et analyste politique international</t>
  </si>
  <si>
    <t>M1 Sciences de l'éducation et de la formation</t>
  </si>
  <si>
    <t>M1 Sciences sociales, Science politique et sociologie comparatives</t>
  </si>
  <si>
    <t>M1 Monitoring et Facteurs Humains en sciences du sport et activités physiques</t>
  </si>
  <si>
    <t>M1 Management international des projets et des produits action sports-sports de glisse</t>
  </si>
  <si>
    <t>PORTAIL SHS</t>
  </si>
  <si>
    <t>PORTAIL ST</t>
  </si>
  <si>
    <t>Part des étudiants boursières et part des étudiants boursiers en 2024 (source : Apogée)</t>
  </si>
  <si>
    <t>Diplôme SISE (type)</t>
  </si>
  <si>
    <t>Diplôme SISE intitulé 1 (lib.)</t>
  </si>
  <si>
    <t>IAE - Version d'étape (lib. web)</t>
  </si>
  <si>
    <t>Inscrits Femme</t>
  </si>
  <si>
    <t>Boursiers Femme</t>
  </si>
  <si>
    <t>Inscrits Homme</t>
  </si>
  <si>
    <t>Boursiers Homme</t>
  </si>
  <si>
    <t>Total Inscrits</t>
  </si>
  <si>
    <t>AFS</t>
  </si>
  <si>
    <t>MEDECINE DU TRAVAIL</t>
  </si>
  <si>
    <t>Module « Infirmier(ère) diplômé(e) d'Etat de Santé au Travail (IDEST) »</t>
  </si>
  <si>
    <t>AUT.NAT.B0</t>
  </si>
  <si>
    <t>DIPLOME D'ACCES AUX ETUDES UNIVERSITAIRE - B (DAEU - B)</t>
  </si>
  <si>
    <t>Diplôme d'accès aux études universitaires - option B</t>
  </si>
  <si>
    <t>AUTR.DU</t>
  </si>
  <si>
    <t>AUTRE FORMATION UNIVERSITE-1ER CYCLE-SCIENCES POLITIQUES</t>
  </si>
  <si>
    <t>Free Mover IEP</t>
  </si>
  <si>
    <t>BUT 2ème année  Carrières sociales - Animation sociale et socioculturelle</t>
  </si>
  <si>
    <t>BUT 2ème année - CS - Carrières sociales - Villes et territoires durables</t>
  </si>
  <si>
    <t>BUT 3ème année - Carrières sociales - Villes et territoires durables</t>
  </si>
  <si>
    <t>BUT 2ème année - GB - Agronomie</t>
  </si>
  <si>
    <t>BUT 2ème année - GB - Diététique et nutrition</t>
  </si>
  <si>
    <t>BUT 2ème année - GB - Sciences de l'aliment et biotechnologie</t>
  </si>
  <si>
    <t>BUT 3ème année - GB - Agronomie</t>
  </si>
  <si>
    <t>BUT 3ème année - GB - Diététique et nutrition</t>
  </si>
  <si>
    <t>BUT 3ème année - GB - Sciences de l'aliment et biotechnologie</t>
  </si>
  <si>
    <t>BUT 2ème année - GCGP - Contrôle, pilotage et optimisation des procédés</t>
  </si>
  <si>
    <t>BUT 2ème année - GCGP - Contrôle-Qualité, environnement et sécurité des procédés</t>
  </si>
  <si>
    <t>BUT 3ème année - GCGP - Contrôle, pilotage et optimisation des procédés</t>
  </si>
  <si>
    <t>BUT 3ème année - GCGP - Contrôle-Qualité, environnement et sécurité des procédés</t>
  </si>
  <si>
    <t>BUT 2ème année - GCCD - Bureaux d'études conception</t>
  </si>
  <si>
    <t>BUT 2ème année - GCCD - Réhabilitation et amélioration des performances environnementales des bâtiments</t>
  </si>
  <si>
    <t>BUT 2ème année GCCD - Travaux bâtiment</t>
  </si>
  <si>
    <t>BUT 2ème année - GCCD - Travaux publics</t>
  </si>
  <si>
    <t>BUT 3ème année - GCCD - Bureaux d'études conception</t>
  </si>
  <si>
    <t>BUT 3ème année - GCCD - Réhabilitation et amélioration des performances environnementales des bâtiments</t>
  </si>
  <si>
    <t>BUT 3ème année - GCCD - Travaux bâtiment</t>
  </si>
  <si>
    <t>BUT 3ème année - GCCD - Travaux publics</t>
  </si>
  <si>
    <t>BUT 2ème année - GEII - Automatisme et informatique industrielle</t>
  </si>
  <si>
    <t>BUT 2ème année - GEII - Electricité et maîtrise de l'énergie</t>
  </si>
  <si>
    <t>BUT 2ème année - GEII - Electronique et systèmes embarqués</t>
  </si>
  <si>
    <t>BUT 3ème année - GEII - Automatisme et informatique industrielle</t>
  </si>
  <si>
    <t>BUT 3ème année - GEII - Electricité et maîtrise de l'énergie</t>
  </si>
  <si>
    <t>BUT 3ème année - GEII - Electronique et systèmes embarqués</t>
  </si>
  <si>
    <t>BUT 2ème année - GMP - Conception et production durable</t>
  </si>
  <si>
    <t>BUT 2ème année - GMP - Conception et production durable - Apprentissage</t>
  </si>
  <si>
    <t>BUT 2ème année - GMP - Innovation pour l'industrie</t>
  </si>
  <si>
    <t>BUT 2ème année - GMP - Innovation pour l'industrie - Apprentissage</t>
  </si>
  <si>
    <t>BUT 2ème année - GMP - Simulation numérique et réalité virtuelle</t>
  </si>
  <si>
    <t>BUT 2ème année - GMP - Simulation numérique et réalité virtuelle - Apprentissage</t>
  </si>
  <si>
    <t>BUT 3ème année - GMP - Conception et production durable</t>
  </si>
  <si>
    <t>BUT 3ème année - GMP - Innovation pour l’industrie</t>
  </si>
  <si>
    <t>BUT 3ème année - GMP - Simulation numérique et réalité virtuelle</t>
  </si>
  <si>
    <t>BUT 1ère année - GACO - Gestion administrative et commerciale des organisations - Polynésie Française</t>
  </si>
  <si>
    <t>BUT 2ème année - GACO - Management commercial et marketing omnicanal</t>
  </si>
  <si>
    <t>BUT 2ème année - GACO - Management commercial et marketing omnicanal - Polynésie Française</t>
  </si>
  <si>
    <t>BUT 2ème année - GACO - Management des fonctions supports</t>
  </si>
  <si>
    <t>BUT 3ème année - GACO - Management commercial et marketing omnicanal</t>
  </si>
  <si>
    <t>BUT 3ème année - GACO - Management commercial et marketing omnicanal - Polynésie Française</t>
  </si>
  <si>
    <t>BUT 3ème année - GACO - Management des fonctions supports</t>
  </si>
  <si>
    <t>BUT 2ème année - GEA - Contrôle de gestion et pilotage de la performance</t>
  </si>
  <si>
    <t>BUT 2ème année - GEA - Gestion comptable, fiscale et financière</t>
  </si>
  <si>
    <t>BUT 2ème année - GEA - Gestion, entrepreneuriat et management d'activités</t>
  </si>
  <si>
    <t>BUT 2ème année - GEA - Gestion et pilotage des ressources humaines</t>
  </si>
  <si>
    <t>BUT 3ème année - GEA - Contrôle de gestion et pilotage de la performance</t>
  </si>
  <si>
    <t>BUT 3ème année - GEA - Gestion comptable, fiscale et financière</t>
  </si>
  <si>
    <t>BUT 3ème année - GEA - Gestion, entrepreneuriat et management d'activités</t>
  </si>
  <si>
    <t>BUT 3ème année - GEA - Gestion et pilotage des ressources humaines</t>
  </si>
  <si>
    <t>BUT 2ème année - MLT - Management de la mobilité et de la supply chain connectées</t>
  </si>
  <si>
    <t>BUT 2ème année - MLT - Management de la mobilité et de la supply chain connectées - Apprentissage</t>
  </si>
  <si>
    <t>BUT 2ème année - MLT - Management de la mobilité et de la supply chain durables</t>
  </si>
  <si>
    <t>BUT 3ème année - MLT - Management de la mobilité et de la supply chain connectées</t>
  </si>
  <si>
    <t>BUT 3ème année - MLT - Management de la mobilité et de la supply chain durables</t>
  </si>
  <si>
    <t>PASS'BUT MLT Année 2</t>
  </si>
  <si>
    <t>BUT 2ème année - HSE - Science du danger et management des risques professionnels technologiques et environnementaux</t>
  </si>
  <si>
    <t>BUT 2ème année - HSE - Science du danger et management risques professionnels technologiques et environnementaux - Appre</t>
  </si>
  <si>
    <t>BUT 3ème année - HSE - Science du danger et management des risques professionnels technologiques et environnementaux</t>
  </si>
  <si>
    <t>BUT 2ème année - Info - Réalisation d'applications : conception, développement, validation</t>
  </si>
  <si>
    <t>BUT 3ème année - Info - Réalisation d'applications : conception, développement, validation</t>
  </si>
  <si>
    <t>BUT 2ème année - Mesures physiques</t>
  </si>
  <si>
    <t>BUT 2ème année - MP - Mesures et analyses environnementales</t>
  </si>
  <si>
    <t>BUT 2ème année - MP - Techniques d'instrumentation</t>
  </si>
  <si>
    <t>BUT 3ème année - MP - Matériaux et contrôles physico-chimiques</t>
  </si>
  <si>
    <t>BUT 3ème année - MP - Mesures et analyses environnementales</t>
  </si>
  <si>
    <t>BUT 3ème année - MP - Techniques d'instrumentation</t>
  </si>
  <si>
    <t>BUT 2ème année - QLIO - Management de la production</t>
  </si>
  <si>
    <t>BUT 3ème année - QLIO - Management de la production</t>
  </si>
  <si>
    <t>BUT 2ème année - SGM - Métiers de l'ingénierie des matériaux et des produits</t>
  </si>
  <si>
    <t>BUT 3ème année - SGM - Métiers de l'ingénierie des matériaux et des produits</t>
  </si>
  <si>
    <t>BUT 1ère année - Tech de Co - Techniques de commercialisation - Polynésie Française</t>
  </si>
  <si>
    <t>BUT 2ème année - Tech de co - Business développement et management de la relation client - Bordeaux</t>
  </si>
  <si>
    <t>BUT 2ème année - Tech de co - Business développement et management de la relation client - Périgueux</t>
  </si>
  <si>
    <t>BUT 2ème année - Tech de co - Business international : achat et vente</t>
  </si>
  <si>
    <t>BUT 2ème année - Tech de co - Business international : achat et vente - Polynésie Française</t>
  </si>
  <si>
    <t>BUT 2ème année - Tech de co - Marketing digital, e-business et entrepreneuriat</t>
  </si>
  <si>
    <t>BUT 2ème année - Tech de co - Marketing et management du point de vente</t>
  </si>
  <si>
    <t>BUT 2ème année - Tech de co - Stratégie de marque et événementiel - Périgueux</t>
  </si>
  <si>
    <t>BUT 3ème année - Tech de co - Business développement et management de la relation client - Bordeaux</t>
  </si>
  <si>
    <t>BUT 3ème année - Tech de co - Business développement et management de la relation client - Périgueux</t>
  </si>
  <si>
    <t>BUT 3ème année - Tech de co - Business international : achat et vente</t>
  </si>
  <si>
    <t>BUT 3ème année - Tech de co - Business international : achat et vente - Polynésie Française</t>
  </si>
  <si>
    <t>BUT 3ème année - Tech de co - Marketing digital, e-business et entrepreneuriat</t>
  </si>
  <si>
    <t>BUT 3ème année - Tech de co - Marketing et management du point de vente</t>
  </si>
  <si>
    <t>BUT 3ème année - Tech de co - Stratégie de marque et événementiel - Périgueux</t>
  </si>
  <si>
    <t>PASS'BUT Techniques de commercialisation - Année 2</t>
  </si>
  <si>
    <t>CAPAC.MED.</t>
  </si>
  <si>
    <t>ADDICTOLOGIE CLINIQUE</t>
  </si>
  <si>
    <t>Capacité de médecine d'addictologie clinique [1ère année]</t>
  </si>
  <si>
    <t>Capacité de médecine d'addictologie clinique [2ème année]</t>
  </si>
  <si>
    <t>ALLERGOLOGIE</t>
  </si>
  <si>
    <t>Capacité de médecine d'allergologie [1ère année]</t>
  </si>
  <si>
    <t>Capacité de médecine d'allergologie [2ème année]</t>
  </si>
  <si>
    <t>MEDECINE DE CATASTROPHE</t>
  </si>
  <si>
    <t>Capacité de médecine de catastrophe</t>
  </si>
  <si>
    <t>MEDECINE TROPICALE</t>
  </si>
  <si>
    <t>Capacité de médecine tropicale [1ère année]</t>
  </si>
  <si>
    <t>Capacité de médecine tropicale [2ème année]</t>
  </si>
  <si>
    <t>CAPA DROIT</t>
  </si>
  <si>
    <t>CAPACITE EN DROIT</t>
  </si>
  <si>
    <t>Capacité en Droit année 1</t>
  </si>
  <si>
    <t>CAPEFE</t>
  </si>
  <si>
    <t>CERTIFICAT D'APTITUDE A PARTICIPER A L'ENSEIGNEMENT FRANCAIS A L'ETRANGER (CAPEFE)</t>
  </si>
  <si>
    <t>Certificat d'aptitude à participer à l'enseignement français à l'étranger (CAPEFE)</t>
  </si>
  <si>
    <t>CES CH DEN</t>
  </si>
  <si>
    <t>BIOMATERIAUX EN ODONTOLOGIE</t>
  </si>
  <si>
    <t>CES biomatériaux en odontologie mention caractérisation et évaluation</t>
  </si>
  <si>
    <t>C.ORTHOPHO</t>
  </si>
  <si>
    <t>CERTIFICAT DE CAPACITE D'ORTHOPHONISTE</t>
  </si>
  <si>
    <t>Certificat de Capacité d'orthophoniste 1ère année</t>
  </si>
  <si>
    <t>Certificat de capacité d'orthophoniste 2ème année</t>
  </si>
  <si>
    <t>Certificat de capacité d'orthophoniste 3ème année</t>
  </si>
  <si>
    <t>Certificat de capacité d'orthophoniste 4ème année</t>
  </si>
  <si>
    <t>Certificat de capacité d'orthophoniste 5ème année</t>
  </si>
  <si>
    <t>C.ORTHOPT</t>
  </si>
  <si>
    <t>CERTIFICAT DE CAPACITE D'ORTHOPTISTE</t>
  </si>
  <si>
    <t>Certificat de Capacité d'Orthoptiste 1ère année</t>
  </si>
  <si>
    <t>Certificat de capacité d'orthoptiste 2ème année</t>
  </si>
  <si>
    <t>Certificat de capacité d'orthoptiste 3ème année</t>
  </si>
  <si>
    <t>Créditant ESPE</t>
  </si>
  <si>
    <t>Master ESPE Créditant</t>
  </si>
  <si>
    <t>Etape créditante INSPE 1er Degré</t>
  </si>
  <si>
    <t>Créditant ISPED M</t>
  </si>
  <si>
    <t>Etape créditante Isped</t>
  </si>
  <si>
    <t>Créditant Med 2</t>
  </si>
  <si>
    <t>Créditant Médecine 2eme cycle</t>
  </si>
  <si>
    <t>Mobi Med Géné mobilite</t>
  </si>
  <si>
    <t>Mobi Med Géné stage</t>
  </si>
  <si>
    <t>Créditants Anthr L-M</t>
  </si>
  <si>
    <t>Créditants Anthropologie (SH) L-M</t>
  </si>
  <si>
    <t>Etape Créditante Sciences de l'homme, anthropologie, ethnologie</t>
  </si>
  <si>
    <t>Créditants Bio L</t>
  </si>
  <si>
    <t>Créditants Biologie L</t>
  </si>
  <si>
    <t>Etape créditante licence biologie</t>
  </si>
  <si>
    <t>Créditants Bio M</t>
  </si>
  <si>
    <t>Créditants Biologie M</t>
  </si>
  <si>
    <t>Etape créditante ISVV</t>
  </si>
  <si>
    <t>Etape créditante master biologie</t>
  </si>
  <si>
    <t>Créditants Chim L</t>
  </si>
  <si>
    <t>Etape créditante licence chimie</t>
  </si>
  <si>
    <t>Créditants Chim M</t>
  </si>
  <si>
    <t>Créditants Chimie M</t>
  </si>
  <si>
    <t>Etape Créditante Master Chimie</t>
  </si>
  <si>
    <t>Créditants Droit L-M</t>
  </si>
  <si>
    <t>Etape Créditante Droit - Niveau Licence</t>
  </si>
  <si>
    <t>Créditants Eco L-M</t>
  </si>
  <si>
    <t>Créditants Sciences économiques L-M</t>
  </si>
  <si>
    <t>Etape Créditante Economie</t>
  </si>
  <si>
    <t>Créditants Gest L-M</t>
  </si>
  <si>
    <t>Créditants Gestion L-M</t>
  </si>
  <si>
    <t>Etape Créditante Gestion</t>
  </si>
  <si>
    <t>Créditants info L</t>
  </si>
  <si>
    <t>Etape créditante licence informatique</t>
  </si>
  <si>
    <t>Créditants info M</t>
  </si>
  <si>
    <t>Etape créditante master informatique</t>
  </si>
  <si>
    <t>Créditants math L</t>
  </si>
  <si>
    <t>Etape Créditante IUT - Bastide</t>
  </si>
  <si>
    <t>Etape créditante licence mathématiques et interactions</t>
  </si>
  <si>
    <t>Créditants math M</t>
  </si>
  <si>
    <t>Etape créditante master mathématiques et interactions</t>
  </si>
  <si>
    <t>Créditants Med LM</t>
  </si>
  <si>
    <t>Créditants Médecine LM</t>
  </si>
  <si>
    <t>Etape créditante Médecine LM</t>
  </si>
  <si>
    <t>Créditants Odonth LM</t>
  </si>
  <si>
    <t>Créditants Odontho LM</t>
  </si>
  <si>
    <t>Convention ondontologie</t>
  </si>
  <si>
    <t>Créditants Pharma 1</t>
  </si>
  <si>
    <t>Créditants Pharma 1er cycle</t>
  </si>
  <si>
    <t>Etape créditante pharmacie 1er cycle</t>
  </si>
  <si>
    <t>Créditants Phy L</t>
  </si>
  <si>
    <t>Créditants Physique L</t>
  </si>
  <si>
    <t>Etape Créd. Lic. Physique</t>
  </si>
  <si>
    <t>Créditants Phy M</t>
  </si>
  <si>
    <t>Créditants Physique M</t>
  </si>
  <si>
    <t>Etape Créd. Master Physiq</t>
  </si>
  <si>
    <t>Créditants Psych L-M</t>
  </si>
  <si>
    <t>Créditants Psychologie L-M</t>
  </si>
  <si>
    <t>Etape Créditante Psychologie</t>
  </si>
  <si>
    <t>Créditants ScEdu L-M</t>
  </si>
  <si>
    <t>Créditants Sciences de l'éducation L-M</t>
  </si>
  <si>
    <t>Etape Créditante Sciences de l'éducation</t>
  </si>
  <si>
    <t>Créditants SI L</t>
  </si>
  <si>
    <t>Créditants Sciences de l'ingénieur L</t>
  </si>
  <si>
    <t>Etape créditante licence sciences de l'ingénieur</t>
  </si>
  <si>
    <t>Créditants SI M</t>
  </si>
  <si>
    <t>Créditants Sciences de l'ingénieur M</t>
  </si>
  <si>
    <t>Etape créditante master sciences de l'ingénieur</t>
  </si>
  <si>
    <t>Créditants Socio L-M</t>
  </si>
  <si>
    <t>Créditants Sociologie L-M</t>
  </si>
  <si>
    <t>Etape Créditante Sociologie</t>
  </si>
  <si>
    <t>Créditants STAPS L-M</t>
  </si>
  <si>
    <t>Etape Créditante Sciences et techniques des activités physiques et sportives</t>
  </si>
  <si>
    <t>Créditants STEE M</t>
  </si>
  <si>
    <t>Etape Créditante  Master sciences terre environnement</t>
  </si>
  <si>
    <t>DCG</t>
  </si>
  <si>
    <t>DIPLOME DE COMPTABILITE ET DE GESTION</t>
  </si>
  <si>
    <t>Diplôme d'Université de comptabilité et de gestion année 1</t>
  </si>
  <si>
    <t>Diplôme d'Université de comptabilité et de gestion année 2</t>
  </si>
  <si>
    <t>Diplôme d'Université de comptabilité et de gestion année 3</t>
  </si>
  <si>
    <t>DE ANESTH</t>
  </si>
  <si>
    <t>DIPLÔME D'ETAT INFIRMIER ANESTHESISTE</t>
  </si>
  <si>
    <t>Grade de Master Diplôme d'Etat d'Infirmier anesthésiste 1ère année</t>
  </si>
  <si>
    <t>Grade de Master Diplôme d'Etat d'Infirmier anesthésiste 2ème année</t>
  </si>
  <si>
    <t>DE AUDIOP</t>
  </si>
  <si>
    <t>DIPLOME D'ETAT D'AUDIOPROTHESISTE</t>
  </si>
  <si>
    <t>Diplôme d'état d'Audioprothésiste 1ère année</t>
  </si>
  <si>
    <t>Diplôme d'état d'Audioprothésiste 2ème année</t>
  </si>
  <si>
    <t>Diplôme d'état d'Audioprothésiste 3ème année</t>
  </si>
  <si>
    <t>DE CH.DENT</t>
  </si>
  <si>
    <t>DE CHIRURGIE DENTAIRE</t>
  </si>
  <si>
    <t>Cycle court Odontologie 6ème année</t>
  </si>
  <si>
    <t>DFA en Sciences Odontologiques 1° année</t>
  </si>
  <si>
    <t>DFA en Sciences Odontologiques 2° année</t>
  </si>
  <si>
    <t>DFG en Sciences Odontologiques 2° année</t>
  </si>
  <si>
    <t>DFG en Sciences Odontologiques 3° année</t>
  </si>
  <si>
    <t>Diplôme d'état de docteur en chirurgie dentaire(cycle court)</t>
  </si>
  <si>
    <t>Diplôme d'état de docteur en chirurgie dentaire (cycle long)</t>
  </si>
  <si>
    <t>DE ERGOTH</t>
  </si>
  <si>
    <t>DIPLOME D'ETAT D'ERGOTHERAPEUTE</t>
  </si>
  <si>
    <t>Grade de Licence Ergothérapeute 1ère année</t>
  </si>
  <si>
    <t>Grade de Licence Ergothérapeute 2ème année</t>
  </si>
  <si>
    <t>Grade de Licence Ergothérapeute 3ème année</t>
  </si>
  <si>
    <t>DE INFIRMIER</t>
  </si>
  <si>
    <t>DIPLOME D'ETAT INFIRMIER</t>
  </si>
  <si>
    <t>IFSI Agen - Grade de Licence Diplôme d'Etat d'Infirmier 1ère année</t>
  </si>
  <si>
    <t>IFSI Agen - Grade de Licence Diplôme d'Etat d'Infirmier 2ème année</t>
  </si>
  <si>
    <t>IFSI Agen - Grade de Licence Diplôme d'Etat d'Infirmier 3ème année</t>
  </si>
  <si>
    <t>IFSI Arcachon - Grade de Licence Diplôme d'Etat d'Infirmier 1ère année</t>
  </si>
  <si>
    <t>IFSI Arcachon - Grade de Licence Diplôme d'Etat d'Infirmier 2ème année</t>
  </si>
  <si>
    <t>IFSI Arcachon - Grade de Licence Diplôme d'Etat d'Infirmier 3ème année</t>
  </si>
  <si>
    <t>IFSI Bagatelle - Grade de Licence Diplôme d'Etat d'Infirmier 1ère année</t>
  </si>
  <si>
    <t>IFSI Bagatelle - Grade de Licence Diplôme d'Etat d'Infirmier 2ème année</t>
  </si>
  <si>
    <t>IFSI Bagatelle - Grade de Licence Diplôme d'Etat d'Infirmier 3ème année</t>
  </si>
  <si>
    <t>IFSI Bayonne - Grade de Licence Diplôme d'Etat d'Infirmier 1ère année</t>
  </si>
  <si>
    <t>IFSI Bayonne - Grade de Licence Diplôme d'Etat d'Infirmier 2ème année</t>
  </si>
  <si>
    <t>IFSI Bayonne - Grade de Licence Diplôme d'Etat d'Infirmier 3ème année</t>
  </si>
  <si>
    <t>IFSI Bergerac - Grade de Licence Diplôme d'Etat d'Infirmier 1ère année</t>
  </si>
  <si>
    <t>IFSI Bergerac - Grade de Licence Diplôme d'Etat d'Infirmier 2ème année</t>
  </si>
  <si>
    <t>IFSI Bergerac - Grade de Licence Diplôme d'Etat d'Infirmier 3ème  année</t>
  </si>
  <si>
    <t>IFSI Bordeaux Nord - Grade de Licence Diplôme d'Etat d'Infirmier 1ère année</t>
  </si>
  <si>
    <t>IFSI Bordeaux Nord - Grade de Licence Diplôme d'Etat d'Infirmier 2ème année</t>
  </si>
  <si>
    <t>IFSI Bordeaux Nord  - Grade de Licence Diplôme d'Etat d'Infirmier 3ème année</t>
  </si>
  <si>
    <t>IFSI Charles Perrens - Grade de Licence Diplôme d'Etat d'Infirmier 1ère année</t>
  </si>
  <si>
    <t>IFSI Charles Perrens - Grade de Licence Diplôme d'Etat d'Infirmier 2ème année</t>
  </si>
  <si>
    <t>IFSI Charles Perrens - Grade de Licence Diplôme d'Etat d'Infirmier 3ème année</t>
  </si>
  <si>
    <t>IFSI Croix-Rouge - Grade de Licence Diplôme d'Etat d'Infirmier 1ère année</t>
  </si>
  <si>
    <t>IFSI Croix-Rouge - Grade de Licence Diplôme d'Etat d'Infirmier 2ème année</t>
  </si>
  <si>
    <t>IFSI Croix-Rouge - Grade de Licence Diplôme d'Etat d'Infirmier 3ème année</t>
  </si>
  <si>
    <t>IFSI Dax - Grade de Licence Diplôme d'Etat d'Infirmier 1ère année</t>
  </si>
  <si>
    <t>IFSI Dax - Grade de Licence Diplôme d'Etat d'Infirmier 2ème année</t>
  </si>
  <si>
    <t>IFSI Dax - Grade de Licence Diplôme d'Etat d'Infirmier 3ème année</t>
  </si>
  <si>
    <t>IFSI Lesparre - Grade de Licence Diplôme d'Etat d'Infirmier 1ère année</t>
  </si>
  <si>
    <t>IFSI Lesparre - Grade de Licence Diplôme d'Etat d'Infirmier 2ème année</t>
  </si>
  <si>
    <t>IFSI Lesparre - Grade de Licence Diplôme d'Etat d'Infirmier 3ème année</t>
  </si>
  <si>
    <t>IFSI Libourne - Grade de Licence Diplôme d'Etat d'Infirmier 1ère année</t>
  </si>
  <si>
    <t>IFSI Libourne - Grade de Licence Diplôme d'Etat d'Infirmier 2ème année</t>
  </si>
  <si>
    <t>IFSI Libourne - Grade de Licence Diplôme d'Etat d'Infirmier 3ème année</t>
  </si>
  <si>
    <t>IFSI Marmande - Grade de Licence Diplôme d'Etat d'Infirmier 1ère année</t>
  </si>
  <si>
    <t>IFSI Marmande - Grade de Licence Diplôme d'Etat d'Infirmier 2ème année</t>
  </si>
  <si>
    <t>IFSI Marmande - Grade de Licence Diplôme d'Etat d'Infirmier 3ème année</t>
  </si>
  <si>
    <t>IFSI Mont-de-Marsan - Grade de Licence Diplôme d'Etat d'Infirmier 1ère année</t>
  </si>
  <si>
    <t>IFSI Mont-de-Marsan - Grade de Licence Diplôme d'Etat d'Infirmier 2ème année</t>
  </si>
  <si>
    <t>IFSI Mont-de-Marsan - Grade de Licence Diplôme d'Etat d'Infirmier 3ème année</t>
  </si>
  <si>
    <t>IFSI Orthez - Grade de Licence Diplôme d'Etat d'Infirmier 1ère année</t>
  </si>
  <si>
    <t>IFSI Orthez - Grade de Licence Diplôme d'Etat d'Infirmier 2ème année</t>
  </si>
  <si>
    <t>IFSI Orthez - Grade de Licence Diplôme d'Etat d'Infirmier 3ème année</t>
  </si>
  <si>
    <t>IFSI Pau - Grade de Licence Diplôme d'Etat d'Infirmier 1ère année</t>
  </si>
  <si>
    <t>IFSI Pau - Grade de Licence Diplôme d'Etat d'Infirmier 2ème année</t>
  </si>
  <si>
    <t>IFSI Pau - Grade de Licence Diplôme d'Etat d'Infirmier 3ème année</t>
  </si>
  <si>
    <t>IFSI Pellegrin - Grade de Licence Diplôme d'Etat d'Infirmier 1ère année</t>
  </si>
  <si>
    <t>IFSI Pellegrin - Grade de Licence Diplôme d'Etat d'Infirmier 2ème année</t>
  </si>
  <si>
    <t>IFSI Pellegrin - Grade de Licence Diplôme d'Etat d'Infirmier 3ème année</t>
  </si>
  <si>
    <t>IFSI Périgueux - Grade de Licence Diplôme d'Etat d'Infirmier 1ère année</t>
  </si>
  <si>
    <t>IFSI Périgueux - Grade de Licence Diplôme d'Etat d'Infirmier 2ème année</t>
  </si>
  <si>
    <t>IFSI Périgueux - Grade de Licence Diplôme d'Etat d'Infirmier 3ème année</t>
  </si>
  <si>
    <t>IFSI Villeneuve-sur-Lot - Grade de Licence Diplôme d'Etat d'Infirmier 1ère année</t>
  </si>
  <si>
    <t>IFSI Villeneuve-sur-Lot - Grade de Licence Diplôme d'Etat d'Infirmier 2ème année</t>
  </si>
  <si>
    <t>IFSI Villeneuve-sur-Lot - Grade de Licence Diplôme d'Etat d'Infirmier 3ème année</t>
  </si>
  <si>
    <t>IFSI Xavier Arnozan - Grade de Licence Diplôme d'Etat d'Infirmier 1ère année</t>
  </si>
  <si>
    <t>IFSI Xavier Arnozan - Grade de Licence Diplôme d'Etat d'Infirmier 2ème année</t>
  </si>
  <si>
    <t>IFSI Xavier Arnozan - Grade de Licence Diplôme d'Etat d'Infirmier 3ème année</t>
  </si>
  <si>
    <t>DIPLÔME D'ETAT INFIRMIER EN PRATIQUE AVANCEE</t>
  </si>
  <si>
    <t>DE d'Infirmier en Pratique Avancée 1° année</t>
  </si>
  <si>
    <t>DIPLÔME D'ETAT INFIRMIER EN PRATIQUE AVANCEE : MALADIE RENALE CHRONIQUE, DIALYSE, TRANSPLANTATION RENALE</t>
  </si>
  <si>
    <t>DE d'Infirmier en Pratique Avancée 2° année - Maladie rénale chronique, dialyse, transplantation rénale</t>
  </si>
  <si>
    <t>DE d'Infirmier en Pratique Avancée 2° année - Psychiatrie et santé mentale</t>
  </si>
  <si>
    <t>DE d'Infirmier en Pratique Avancée 2° année - Urgences</t>
  </si>
  <si>
    <t>DIPLÔME D'ETAT INFIRMIER EN PRATIQUE AVANCEE : ONCOLOGIE ET HEMATO-ONCOLOGIE</t>
  </si>
  <si>
    <t>DE d'Infirmier en Pratique Avancée 2° année - Oncologie et hémato-oncologie</t>
  </si>
  <si>
    <t>DIPLÔME D'ETAT INFIRMIER EN PRATIQUE AVANCEE : PATHOLOGIES CHRONIQUES STABILISEES ; PREVENTION ET POLYPATHOLOGIES COURANTES EN SOINS PRIMAIRES</t>
  </si>
  <si>
    <t>DE d'Infirmier en Pratique Avancée 2° année - Pathologies chroniques stabilisées</t>
  </si>
  <si>
    <t>DE MAÏEUTIQUE</t>
  </si>
  <si>
    <t>DE DOCTEUR EN MAIEUTIQUE</t>
  </si>
  <si>
    <t>DFG en Sciences maïeutiques 2ème année</t>
  </si>
  <si>
    <t>DE MASSEUR</t>
  </si>
  <si>
    <t>DIPLOME DE MASSEUR-KINESITHERAPEUTE</t>
  </si>
  <si>
    <t>Diplôme d'état de Masseur-Kinésithérapeute 1ère année - Dax</t>
  </si>
  <si>
    <t>Diplôme d'état de Masseur-Kinésithérapeute  2ème année - CHU</t>
  </si>
  <si>
    <t>Diplôme d'état de Masseur-Kinésithérapeute 2ème année - CHU</t>
  </si>
  <si>
    <t>Diplôme d'état de Masseur-Kinésithérapeute 2ème année - Croix Rouge</t>
  </si>
  <si>
    <t>Diplôme d'état de Masseur-Kinésithérapeute 2ème année - Dax</t>
  </si>
  <si>
    <t>Diplôme d'état de Masseur-Kinésithérapeute 3ème année - CHU</t>
  </si>
  <si>
    <t>Diplôme d'état de Masseur-Kinésithérapeute 3ème année - Croix Rouge</t>
  </si>
  <si>
    <t>Diplôme d'état de Masseur-Kinésithérapeute 4ème année - CHU</t>
  </si>
  <si>
    <t>Diplôme d'état de Masseur-Kinésithérapeute 4ème année - Croix Rouge</t>
  </si>
  <si>
    <t>Diplôme d'état de Masseur-Kinésithérapeute 4ème année - Dax</t>
  </si>
  <si>
    <t>DE MEDECIN</t>
  </si>
  <si>
    <t>DE DOCTEUR EN MEDECINE</t>
  </si>
  <si>
    <t>DE de docteur en médecine (générale)</t>
  </si>
  <si>
    <t>DE de docteur en médecine (spécialisée)</t>
  </si>
  <si>
    <t>DFA en sciences médicales 1ère année</t>
  </si>
  <si>
    <t>DFA en sciences médicales 2ème année</t>
  </si>
  <si>
    <t>DFA en sciences médicales 3ème année</t>
  </si>
  <si>
    <t>DFG en Sciences Médicales 2ème année</t>
  </si>
  <si>
    <t>DFG  en Sciences Médicales 3ème année</t>
  </si>
  <si>
    <t>DE MEM</t>
  </si>
  <si>
    <t>DIPLOME D'ETAT MANIPULATEUR ELECTRORADIOLOGIE MEDICALE</t>
  </si>
  <si>
    <t>Grade de Licence manipulateur d'électroradiologie médicale 1</t>
  </si>
  <si>
    <t>Grade de Licence manipulateur d'électroradiologie médicale 2</t>
  </si>
  <si>
    <t>Grade de Licence manipulateur d'électroradiologie médicale 3</t>
  </si>
  <si>
    <t>DE PEDICURE</t>
  </si>
  <si>
    <t>DIPLOME D'ETAT PEDICURE PODOLOGUE</t>
  </si>
  <si>
    <t>Pédicure podologue 1ère année</t>
  </si>
  <si>
    <t>Pédicure podologue 2ème année</t>
  </si>
  <si>
    <t>Pédicure podologue 3ème année</t>
  </si>
  <si>
    <t>DE PHARMACIE</t>
  </si>
  <si>
    <t>Cycle court : 6ème année parcours Biologie médicale / Pharmacie hospitalière / Recherche</t>
  </si>
  <si>
    <t>Cycle court 6ème année passerelle officine 1ère année</t>
  </si>
  <si>
    <t>Cycle court 6ème année passerelle officine 2ème année</t>
  </si>
  <si>
    <t>Cycle court pharmacie : 6° année filière  Officine</t>
  </si>
  <si>
    <t>Cycle court pharmacie 6° année parc. Industrie ou recherche</t>
  </si>
  <si>
    <t>DFA en sciences pharmaceutiques 1° année</t>
  </si>
  <si>
    <t>DFA en sciences pharmaceutiques 2° année parcours Hospitaliere-Biologie Médicale-Recherche</t>
  </si>
  <si>
    <t>DFA en sciences pharmaceutiques 2° année parcours Industrie recherche</t>
  </si>
  <si>
    <t>DFA en sciences pharmaceutiques 2° année parcours officine</t>
  </si>
  <si>
    <t>DFG en sciences pharmaceutiques 2° année</t>
  </si>
  <si>
    <t>DFG en sciences pharmaceutiques 3° année</t>
  </si>
  <si>
    <t>Diplôme d'Etat de docteur en pharmacie (thèse cycle court)</t>
  </si>
  <si>
    <t>Diplôme d'Etat de Docteur en Pharmacie (thèse cycle long)</t>
  </si>
  <si>
    <t>DE PSYCHOM</t>
  </si>
  <si>
    <t>DIPLOME D'ETAT DE PSYCHOMOTRICIEN</t>
  </si>
  <si>
    <t>Psychomotricité 1ère année</t>
  </si>
  <si>
    <t>Psychomotricité 2ème année</t>
  </si>
  <si>
    <t>Psychomotricité 3ème année</t>
  </si>
  <si>
    <t>DE SAGE-FEMME</t>
  </si>
  <si>
    <t>DIPLOME D'ETAT DE SAGE-FEMME</t>
  </si>
  <si>
    <t>DFA Sciences maïeutiques, 1ère année</t>
  </si>
  <si>
    <t>DFA Sciences maïeutiques, 2ème année</t>
  </si>
  <si>
    <t>DFG Sciences maïeutiques,  3ème année</t>
  </si>
  <si>
    <t>DESC GR 1</t>
  </si>
  <si>
    <t>NUTRITION</t>
  </si>
  <si>
    <t>DESC nutrition 2ème année</t>
  </si>
  <si>
    <t>DESC GR 2</t>
  </si>
  <si>
    <t>REANIMATION</t>
  </si>
  <si>
    <t>DESC réanimation 3ème année</t>
  </si>
  <si>
    <t>DESC GR2</t>
  </si>
  <si>
    <t>CHIRURGIE THORACIQUE ET CARDIO-VASCULAIRE</t>
  </si>
  <si>
    <t>DESC chirurgie thoracique et cardio-vasculaire 3ème année</t>
  </si>
  <si>
    <t>DES MEDECINE</t>
  </si>
  <si>
    <t>Co-DES Allergologie [Approfondissement 1]</t>
  </si>
  <si>
    <t>Co-DES Allergologie [Consolidation]</t>
  </si>
  <si>
    <t>Co-DES AllerGologie [Socle]</t>
  </si>
  <si>
    <t>ANATOMIE ET CYTOLOGIE PATHOLOGIQUES</t>
  </si>
  <si>
    <t>DES Anatomie et cytologie pathologiques [Approfondissement 1]</t>
  </si>
  <si>
    <t>DES Anatomie et cytologie pathologiques [Approfondissement 2]</t>
  </si>
  <si>
    <t>DES Anatomie et cytologie pathologiques [Approfondissement 3]</t>
  </si>
  <si>
    <t>DES Anatomie et cytologie pathologiques [Consolidation]</t>
  </si>
  <si>
    <t>DES Anatomie et cytologie pathologiques [Socle]</t>
  </si>
  <si>
    <t>ANESTHESIE - REANIMATION</t>
  </si>
  <si>
    <t>Co-DES Anesthésie-réanimation [Approfondissement 1]</t>
  </si>
  <si>
    <t>Co-DES Anesthésie-réanimation [Approfondissement 2]</t>
  </si>
  <si>
    <t>Co-DES Anesthésie-réanimation [Approfondissement 3]</t>
  </si>
  <si>
    <t>Co-DES Anesthésie-réanimation [Consolidation]</t>
  </si>
  <si>
    <t>Co-DES Anesthésie-réanimation [Socle]</t>
  </si>
  <si>
    <t>ANESTHESIE - REANIMATION : REANIMATION PEDIATRIQUE</t>
  </si>
  <si>
    <t>Co-DES Anesthésie-réanimation - Option : Réanimation pédiatrique [Approfondissement 2 ]</t>
  </si>
  <si>
    <t>Co-DES Anesthésie-réanimation - Option : Réanimation pédiatrique [Consolidation]</t>
  </si>
  <si>
    <t>BIOLOGIE MEDICALE</t>
  </si>
  <si>
    <t>DES Biologie médicale [Socle 1]</t>
  </si>
  <si>
    <t>DES Biologie médicale [Socle 2]</t>
  </si>
  <si>
    <t>BIOLOGIE MEDICALE : AGENTS INFECTIEUX</t>
  </si>
  <si>
    <t>DES Biologie médicale OPTP : agents infectieux [Approfondissement]</t>
  </si>
  <si>
    <t>DES Biologie médicale OPTP : agents infectieux [Consolidation]</t>
  </si>
  <si>
    <t>BIOLOGIE MEDICALE : BIOLOGIE DE LA REPRODUCTION</t>
  </si>
  <si>
    <t>DES Biologie médicale OPTP : biologie de la reproduction [Approfondissement]</t>
  </si>
  <si>
    <t>DES Biologie médicale OPTP : biologie de la reproduction [Consolidation]</t>
  </si>
  <si>
    <t>DES Biologie médicale OPTP : biologie de la reproduction - FST : Médecine biologie reproduction-and [Approfondissement ]</t>
  </si>
  <si>
    <t>DES Biologie médicale OPTP : biologie de la reproduction - FST : Médecine biologie reproduction-and [Consolidation]</t>
  </si>
  <si>
    <t>BIOLOGIE MEDICALE : BIOLOGIE GENERALE</t>
  </si>
  <si>
    <t>DES Biologie médicale OPTP : biologie générale [Approfondissement]</t>
  </si>
  <si>
    <t>DES Biologie médicale OPTP : biologie générale [Consolidation]</t>
  </si>
  <si>
    <t>BIOLOGIE MEDICALE : HEMATOLOGIE ET IMMUNOLOGIE</t>
  </si>
  <si>
    <t>DES Biologie médicale OPTP : hémato et immu - FST : hémato bioclinique [Consolidation]</t>
  </si>
  <si>
    <t>DES Biologie médicale OPTP : hémato et immu - FST : Innov et rech bio et pharma  [Consolidation]</t>
  </si>
  <si>
    <t>DES Biologie médicale OPTP : hémato et imnnu - FST : Innov et rech en sc bio et pharma [Approfondissement]</t>
  </si>
  <si>
    <t>DES Biologie médicale OPTP : hématologie et immunologie [Approfondissement]</t>
  </si>
  <si>
    <t>DES Biologie médicale OPTP : hématologie et immunologie [Consolidation]</t>
  </si>
  <si>
    <t>BIOLOGIE MEDICALE : MEDECINE MOLECULAIRE, GENETIQUE ET PHARMACOLOGIE</t>
  </si>
  <si>
    <t>DES Biologie médicale OPTP : médecine moléculaire, génétique et pharmacologie [Approfondissement]</t>
  </si>
  <si>
    <t>DES Biologie médicale OPTP : médecine moléculaire, génétique et pharmacologie [Consolidation]</t>
  </si>
  <si>
    <t>DES Biologie médicale OPTP : MMGP FST génétique et médecine moléculaire bioclinique [Approfondissement]</t>
  </si>
  <si>
    <t>DES Biologie médicale OPTP : MMGP FST IRSBP [Approfondissement]</t>
  </si>
  <si>
    <t>CHIRURGIE MAXILLO-FACIALE</t>
  </si>
  <si>
    <t>DES Chirurgie maxillo-faciale [Approfondissement 1]</t>
  </si>
  <si>
    <t>DES Chirurgie maxillo-faciale [Approfondissement 2]</t>
  </si>
  <si>
    <t>DES Chirurgie maxillo-faciale [Approfondissement 3]</t>
  </si>
  <si>
    <t>DES Chirurgie maxillo-faciale [Consolidation 1]</t>
  </si>
  <si>
    <t>DES Chirurgie maxillo-faciale [Consolidation 2]</t>
  </si>
  <si>
    <t>DES Chirurgie maxillo-faciale [Socle]</t>
  </si>
  <si>
    <t>CHIRURGIE ORALE</t>
  </si>
  <si>
    <t>DES Chirurgie orale [Approfondissement 1]</t>
  </si>
  <si>
    <t>DES Chirurgie orale [Approfondissement 2]</t>
  </si>
  <si>
    <t>DES Chirurgie orale [Consolidation]</t>
  </si>
  <si>
    <t>DES Chirurgie orale [Socle]</t>
  </si>
  <si>
    <t>CHIRURGIE ORTHOPEDIQUE ET TRAUMATOLOGIE</t>
  </si>
  <si>
    <t>DES Chirurgie orthopédique et traumatologique [Approfondissement 1]</t>
  </si>
  <si>
    <t>DES Chirurgie orthopédique et traumatologique [Approfondissement 2]</t>
  </si>
  <si>
    <t>DES Chirurgie orthopédique et traumatologique [Approfondissement 3]</t>
  </si>
  <si>
    <t>DES Chirurgie orthopédique et traumatologique [Consolidation 1]</t>
  </si>
  <si>
    <t>DES Chirurgie orthopédique et traumatologique [Consolidation 2]</t>
  </si>
  <si>
    <t>DES Chirurgie orthopédique et traumatologique - FST : Chirurgie de la main [Approfondissement 3]</t>
  </si>
  <si>
    <t>DES Chirurgie orthopédique et traumatologique - FST : Chirurgie de la main [Consolidation 1]</t>
  </si>
  <si>
    <t>DES Chirurgie orthopédique et traumatologique [Socle]</t>
  </si>
  <si>
    <t>CHIRURGIE PEDIATRIQUE</t>
  </si>
  <si>
    <t>DES Chirurgie pédiatrique [Socle]</t>
  </si>
  <si>
    <t>CHIRURGIE PEDIATRIQUE : CHIRURGIE VISCERALE PEDIATRIQUE</t>
  </si>
  <si>
    <t>DES Chirurgie pédiatrique OPTP VP [Approfondissement 1]</t>
  </si>
  <si>
    <t>DES Chirurgie pédiatrique OPTP VP [Approfondissement 2]</t>
  </si>
  <si>
    <t>DES Chirurgie pédiatrique OPTP VP [Approfondissement 3]</t>
  </si>
  <si>
    <t>DES Chirurgie pédiatrique OPTP VP [Consolidation 1]</t>
  </si>
  <si>
    <t>DES Chirurgie pédiatrique OPTP VP [Consolidation 2]</t>
  </si>
  <si>
    <t>CHIRURGIE PEDIATRIQUE : ORTHOPEDIE PEDIATRIQUE</t>
  </si>
  <si>
    <t>DES Chirurgie pédiatrique OPTP OP [Approfondissement 2]</t>
  </si>
  <si>
    <t>DES Chirurgie pédiatrique OPTP OP [Approfondissement 3]</t>
  </si>
  <si>
    <t>DES Chirurgie pédiatrique OPTP OP [Consolidation 1]</t>
  </si>
  <si>
    <t>DES Chirurgie pédiatrique - OPTP : OP -  FST : Chirurgie de la main [Consolidation 2]</t>
  </si>
  <si>
    <t>CHIRURGIE PLASTIQUE, RECONSTRUCTRICE ET ESTHETIQUE</t>
  </si>
  <si>
    <t>DES Chirurgie plastique reconst esthé - FST : Chirurgie de la main [Approfondissement 3]</t>
  </si>
  <si>
    <t>DES Chirurgie plastique reconst esthé - FST : Chirurgie de la main [Consolidation 1]</t>
  </si>
  <si>
    <t>DES Chirurgie plastique, reconstructrice et esthétique [Approfondissement 1]</t>
  </si>
  <si>
    <t>DES Chirurgie plastique, reconstructrice et esthétique [Approfondissement 2]</t>
  </si>
  <si>
    <t>DES Chirurgie plastique, reconstructrice et esthétique  [Consolidation 2]</t>
  </si>
  <si>
    <t>DES Chirurgie plastique, reconstructrice et esthétique [Socle]</t>
  </si>
  <si>
    <t>CHIRURGIE THORACIQUE ET CARDIOVASCULAIRE</t>
  </si>
  <si>
    <t>DES Chirurgie thoracique et cardiovasculaire [Approfondissement 1]</t>
  </si>
  <si>
    <t>DES Chirurgie thoracique et cardiovasculaire [Approfondissement 3]</t>
  </si>
  <si>
    <t>DES Chirurgie thoracique et cardiovasculaire [Consolidation 1]</t>
  </si>
  <si>
    <t>DES Chirurgie thoracique et cardiovasculaire [Consolidation 2]</t>
  </si>
  <si>
    <t>DES Chirurgie thoracique et cardiovasculaire - FST : Chirurgie en situation de guerre ou de catastrophe [Approfon 3]</t>
  </si>
  <si>
    <t>DES Chirurgie thoracique et cardiovasculaire [Socle]</t>
  </si>
  <si>
    <t>CHIRURGIE VASCULAIRE</t>
  </si>
  <si>
    <t>DES Chirurgie vasculaire [Approfondissement 1]</t>
  </si>
  <si>
    <t>DES Chirurgie vasculaire [Approfondissement 2]</t>
  </si>
  <si>
    <t>DES Chirurgie vasculaire [Approfondissement 3]</t>
  </si>
  <si>
    <t>DES Chirurgie vasculaire [Consolidation 1]</t>
  </si>
  <si>
    <t>DES Chirurgie vasculaire [Consolidation 2]</t>
  </si>
  <si>
    <t>DES Chirurgie vasculaire [Socle]</t>
  </si>
  <si>
    <t>CHIRURGIE VISCERALE ET DIGESTIVE</t>
  </si>
  <si>
    <t>DES Chirurgie viscérale et digestive [Approfondissement 1]</t>
  </si>
  <si>
    <t>DES Chirurgie viscérale et digestive [Approfondissement 2]</t>
  </si>
  <si>
    <t>DES Chirurgie viscérale et digestive [Approfondissement 3]</t>
  </si>
  <si>
    <t>DES Chirurgie viscérale et digestive [Consolidation 1]</t>
  </si>
  <si>
    <t>DES Chirurgie viscérale et digestive [Consolidation 2]</t>
  </si>
  <si>
    <t>DES Chirurgie viscérale et digestive [Socle]</t>
  </si>
  <si>
    <t>DERMATOLOGIE ET VENEREOLOGIE</t>
  </si>
  <si>
    <t>DES Dermatologie et vénéréologie [Approfondissement 1]</t>
  </si>
  <si>
    <t>DES Dermatologie et vénéréologie [Approfondissement 2]</t>
  </si>
  <si>
    <t>DES Dermatologie et vénéréologie [Consolidation]</t>
  </si>
  <si>
    <t>DES Dermatologie et vénéréologie - FST : Cancérologie traitements médicaux des cancers, déclin cancéro adulte [Approf 2]</t>
  </si>
  <si>
    <t>DES Dermatologie et vénéréologie [Socle]</t>
  </si>
  <si>
    <t>ENDOCRINOLOGIE-DIABETOLOGIE-NUTRITION</t>
  </si>
  <si>
    <t>DES Endocrinologie-diabétologie-nutrition [Approfondissement 1]</t>
  </si>
  <si>
    <t>DES Endocrinologie-diabétologie-nutrition [Approfondissement 2]</t>
  </si>
  <si>
    <t>DES Endocrinologie-diabétologie-nutrition [Consolidation]</t>
  </si>
  <si>
    <t>DES Endocrinologie-diabétologie-nutrition [Socle]</t>
  </si>
  <si>
    <t>GENETIQUE MEDICALE</t>
  </si>
  <si>
    <t>DES Génétique médicale [Approfondissement 2]</t>
  </si>
  <si>
    <t>GERIATRIE</t>
  </si>
  <si>
    <t>DES Gériatrie [Approfondissement 1]</t>
  </si>
  <si>
    <t>DES Gériatrie [Approfondissement 2]</t>
  </si>
  <si>
    <t>DES Gériatrie [Consolidation]</t>
  </si>
  <si>
    <t>DES Gériatrie - FST : Nutrition appliquée [Approfondissement 2]</t>
  </si>
  <si>
    <t>DES Gériatrie [Socle]</t>
  </si>
  <si>
    <t>GYNECOLOGIE MEDICALE</t>
  </si>
  <si>
    <t>DES Gynécologie médicale [Approfondissement 1]</t>
  </si>
  <si>
    <t>DES Gynécologie médicale [Approfondissement 2]</t>
  </si>
  <si>
    <t>DES Gynécologie médicale [Consolidation]</t>
  </si>
  <si>
    <t>DES Gynécologie médicale - FST : Médecine et biologie de la reproduction - andrologie [Approfondissement 2]</t>
  </si>
  <si>
    <t>DES Gynécologie médicale - FST : Médecine et biologie de la reproduction - andrologie [Consolidation]</t>
  </si>
  <si>
    <t>DES Gynécologie médicale [Socle]</t>
  </si>
  <si>
    <t>GYNECOLOGIE OBSTETRIQUE</t>
  </si>
  <si>
    <t>DES Gynécologie obstétrique [Approfondissement 1]</t>
  </si>
  <si>
    <t>DES Gynécologie obstétrique [Approfondissement 2]</t>
  </si>
  <si>
    <t>DES Gynécologie obstétrique [Approfondissement 3]</t>
  </si>
  <si>
    <t>DES Gynécologie obstétrique [Consolidation 1]</t>
  </si>
  <si>
    <t>DES Gynécologie obstétrique [Consolidation 2]</t>
  </si>
  <si>
    <t>DES Gynécologie obstétrique - FST : Cancérologie traitements médicaux des cancers, déclin cancero [Consolidation 2]</t>
  </si>
  <si>
    <t>DES Gynécologie obstétrique - FST : Médecine et biologie de la reproduction - Andrologie [Approfondissement 3]</t>
  </si>
  <si>
    <t>DES Gynécologie obstétrique [Socle]</t>
  </si>
  <si>
    <t>HEMATOLOGIE</t>
  </si>
  <si>
    <t>DES Hématologie [Approfondissement 1]</t>
  </si>
  <si>
    <t>DES Hématologie [Approfondissement 2]</t>
  </si>
  <si>
    <t>DES Hématologie [Approfondissement 3]</t>
  </si>
  <si>
    <t>DES Hématologie [Consolidation]</t>
  </si>
  <si>
    <t>DES Hématologie [Socle]</t>
  </si>
  <si>
    <t>HEPATO-GASTRO-ENTEROLOGIE</t>
  </si>
  <si>
    <t>DES Hépato-gastro-entérologie [Approfondissement 1]</t>
  </si>
  <si>
    <t>DES Hépato-gastro-entérologie [Approfondissement 2]</t>
  </si>
  <si>
    <t>DES Hépato-gastro-entérologie [Approfondissement 3]</t>
  </si>
  <si>
    <t>DES Hépato-gastro-entérologie [Consolidation]</t>
  </si>
  <si>
    <t>DES Hépato-gastro-entérologie - FST : Cancérologie traitements médicaux des cancers, déclin cancéro adulte [Approf. 2]</t>
  </si>
  <si>
    <t>DES Hépato-gastro-entérologie - FST : Cancérologie traitements médicaux des cancers, déclin cancéro adulte [Approf. 3]</t>
  </si>
  <si>
    <t>DES Hépato-gastro-entérologie [Socle]</t>
  </si>
  <si>
    <t>MALADIES INFECTIEUSES ET TROPICALES</t>
  </si>
  <si>
    <t>Co-DES Maladies infectieuses et tropicales [Approfondissement 1]</t>
  </si>
  <si>
    <t>Co-DES Maladies infectieuses et tropicales [Approfondissement 2]</t>
  </si>
  <si>
    <t>Co-DES Maladies infectieuses et tropicales [Approfondissement 3]</t>
  </si>
  <si>
    <t>Co-DES Maladies infectieuses et tropicales [Consolidation]</t>
  </si>
  <si>
    <t>Co-DES Maladies infectieuses et tropicales [Socle]</t>
  </si>
  <si>
    <t>MEDECINE CARDIOVASCULAIRE</t>
  </si>
  <si>
    <t>Co-DES Médecine cardiovasculaire [Approfondissement 1]</t>
  </si>
  <si>
    <t>Co-DES Médecine cardiovasculaire [Approfondissement 2]</t>
  </si>
  <si>
    <t>Co-DES Médecine cardiovasculaire [Approfondissement 3]</t>
  </si>
  <si>
    <t>Co-DES Médecine cardiovasculaire [Consolidation]</t>
  </si>
  <si>
    <t>Co-DES Médecine cardiovasculaire - FST : cardiologie pédiatrique et congénitale [Consolidation]</t>
  </si>
  <si>
    <t>Co-DES Médecine cardiovasculaire [Socle]</t>
  </si>
  <si>
    <t>MEDECINE CARDIOVASCULAIRE : IMAGERIE CARDIOVASCULAIRE D'EXPERTISE</t>
  </si>
  <si>
    <t>Co-DES Médecine cardiovasculaire - OPT : Imagerie cardiovasculaire d'expertise  [Approfondissement 3]</t>
  </si>
  <si>
    <t>Co-DES Médecine cardiovasculaire - OPT : Imagerie cardiovasculaire d'expertise [Consolidation]</t>
  </si>
  <si>
    <t>MEDECINE CARDIOVASCULAIRE : RYTHMOLOGIE INTERVENTIONNELLE ET STIMULATION CARDIAQUE</t>
  </si>
  <si>
    <t>Co-DES Médecine cardiovasculaire - OPT : rythmologie interventionnelle et stimulation cardiaque [Consolidation 1]</t>
  </si>
  <si>
    <t>Co-DES Médecine cardiovasculaire - OPT : Rythmologie interventionnelle et stimulation cardiaque [Consolidation2]</t>
  </si>
  <si>
    <t>MEDECINE D'URGENCE</t>
  </si>
  <si>
    <t>DES Médecine d'urgence [Approfondissement 1]</t>
  </si>
  <si>
    <t>DES Médecine d'urgence [Approfondissement 2]</t>
  </si>
  <si>
    <t>DES Médecine d'urgence [Consolidation]</t>
  </si>
  <si>
    <t>DES Médecine d'urgence - FST : Médecine hospitalière polyvalente [Consolidation]</t>
  </si>
  <si>
    <t>DES Médecine d'urgence - FST : Urgences pédiatriques [Approfondissement 1]</t>
  </si>
  <si>
    <t>DES Médecine d'urgence - FST : Urgences pédiatriques [Consolidation]</t>
  </si>
  <si>
    <t>DES Médecine d'urgence [Socle]</t>
  </si>
  <si>
    <t>MEDECINE ET SANTE AU TRAVAIL</t>
  </si>
  <si>
    <t>DES Médecine et santé au travail [Approfondissement 1]</t>
  </si>
  <si>
    <t>DES Médecine et santé au travail [Approfondissement 2]</t>
  </si>
  <si>
    <t>DES Médecine et santé au travail [Consolidation]</t>
  </si>
  <si>
    <t>DES Médecine et santé au travail - FST : Sommeil [Consolidation]</t>
  </si>
  <si>
    <t>DES Médecine et santé au travail [Socle]</t>
  </si>
  <si>
    <t xml:space="preserve">DES Médecine générale - FST : Addictologie [Approfondissement 2] </t>
  </si>
  <si>
    <t>MEDECINE GENERALE</t>
  </si>
  <si>
    <t>DES médecine générale 3ème année</t>
  </si>
  <si>
    <t>DES Médecine générale [Approfondissement 1]</t>
  </si>
  <si>
    <t>DES Médecine générale [Approfondissement 2]</t>
  </si>
  <si>
    <t>DES Médecine générale - FST : Douleur [Approfondissement 2]</t>
  </si>
  <si>
    <t>DES Médecine générale  [Socle]</t>
  </si>
  <si>
    <t>MEDECINE GENERALE FST EXPERTISE MEDICALE-PREJUDICE CORPOREL</t>
  </si>
  <si>
    <t>DES Médecine générale - FST : Médecine hospitalière polyvalente [Approfondissement 2]</t>
  </si>
  <si>
    <t>MEDECINE GENERALE FST MEDECINE DU SPORT</t>
  </si>
  <si>
    <t>DES Médecine générale - FST : Médecine du sport [Approfondissement 2]</t>
  </si>
  <si>
    <t>MEDECINE GENERALE FST MEDECINE EN SITUATION DE GUERRE OU EN SITUATIONS SANITAIRES EXCEPTIONNELLES (SSE)</t>
  </si>
  <si>
    <t>DES Médecine générale - FST : Médecine en situation de guerre ou SSE  [Approfondissement 2]</t>
  </si>
  <si>
    <t>MEDECINE GENERALE FST MEDECINE PALLIATIVE</t>
  </si>
  <si>
    <t>DES Médecine générale - FST : Médecine Palliative - [Approfondissement 2]</t>
  </si>
  <si>
    <t>MEDECINE GENERALE FST URGENCES PEDIATRIQUES</t>
  </si>
  <si>
    <t>DES Médecine générale - FST : Urgences pédiatriques [Approfondissement 2]</t>
  </si>
  <si>
    <t>MEDECINE INTENSIVE-REANIMATION</t>
  </si>
  <si>
    <t>Co-DES Médecine intensive-réanimation [Approfondissement 1]</t>
  </si>
  <si>
    <t>Co-DES Médecine intensive-réanimation [Approfondissement 2]</t>
  </si>
  <si>
    <t>Co-DES Médecine intensive-réanimation [Approfondissement 3]</t>
  </si>
  <si>
    <t>Co-DES Médecine intensive-réanimation [Consolidation]</t>
  </si>
  <si>
    <t>Co-DES Médecine intensive-réanimation [Socle]</t>
  </si>
  <si>
    <t>MEDECINE INTERNE ET IMMUNOLOGIE CLINIQUE</t>
  </si>
  <si>
    <t>Co-DES Médecine interne et immunologie clinique [Approfondissement 1]</t>
  </si>
  <si>
    <t>Co-DES Médecine interne et immunologie clinique [Approfondissement 2]</t>
  </si>
  <si>
    <t>Co-DES Médecine interne et immunologie clinique [Approfondissement 3]</t>
  </si>
  <si>
    <t>Co-DES Médecine interne et immunologie clinique [Consolidation]</t>
  </si>
  <si>
    <t>Co-DES Médecine interne et immunologie clinique [Socle]</t>
  </si>
  <si>
    <t>MEDECINE LEGALE ET EXPERTISES MEDICALES</t>
  </si>
  <si>
    <t>DES Médecine légale et expertises médicales [Approfondissement 1]</t>
  </si>
  <si>
    <t>DES Médecine légale et expertises médicales [Socle]</t>
  </si>
  <si>
    <t>MEDECINE NUCLEAIRE</t>
  </si>
  <si>
    <t>DES Médecine nucléaire [Approfondissement 1]</t>
  </si>
  <si>
    <t>DES Médecine nucléaire [Approfondissement 2]</t>
  </si>
  <si>
    <t>DES Médecine nucléaire [Consolidation]</t>
  </si>
  <si>
    <t>DES Médecine nucléaire [Socle]</t>
  </si>
  <si>
    <t>MEDECINE PHYSIQUE ET DE READAPTATION</t>
  </si>
  <si>
    <t>DES Médecine physique et de réadaptation [Approfondissement 1]</t>
  </si>
  <si>
    <t>DES Médecine physique et de réadaptation [Approfondissement 2]</t>
  </si>
  <si>
    <t>DES Médecine physique et de réadaptation [Consolidation]</t>
  </si>
  <si>
    <t>DES Médecine physique et de réadaptation - FST : Douleur [Approfondissement 2 ]</t>
  </si>
  <si>
    <t>DES Médecine physique et de réadaptation - FST : médecine du sport [Approfondissement 2 ]</t>
  </si>
  <si>
    <t>DES Médecine physique et de réadaptation [Socle]</t>
  </si>
  <si>
    <t>MEDECINE VASCULAIRE</t>
  </si>
  <si>
    <t>Co-DES Médecine vasculaire [Approfondissement 1]</t>
  </si>
  <si>
    <t>Co-DES Médecine vasculaire [Approfondissement 2]</t>
  </si>
  <si>
    <t>Co-DES Médecine vasculaire [Consolidation]</t>
  </si>
  <si>
    <t>Co-DES Médecine vasculaire [Socle]</t>
  </si>
  <si>
    <t>NEPHROLOGIE</t>
  </si>
  <si>
    <t>DES Néphrologie [Approfondissement 1]</t>
  </si>
  <si>
    <t>DES Néphrologie [Approfondissement 2]</t>
  </si>
  <si>
    <t>DES Néphrologie [Approfondissement 3]</t>
  </si>
  <si>
    <t>DES Néphrologie [Consolidation]</t>
  </si>
  <si>
    <t>DES Néphrologie [Socle]</t>
  </si>
  <si>
    <t>NEUROCHIRURGIE</t>
  </si>
  <si>
    <t>DES Neurochirurgie [Approfondissement 1]</t>
  </si>
  <si>
    <t>DES Neurochirurgie [Approfondissement 2]</t>
  </si>
  <si>
    <t>DES Neurochirurgie [Consolidation 1]</t>
  </si>
  <si>
    <t>DES Neurochirurgie [Consolidation 2]</t>
  </si>
  <si>
    <t>DES Neurochirurgie [Socle]</t>
  </si>
  <si>
    <t>NEUROLOGIE</t>
  </si>
  <si>
    <t>DES Neurologie [Approfondissement 1]</t>
  </si>
  <si>
    <t>DES Neurologie [Approfondissement 2]</t>
  </si>
  <si>
    <t>DES Neurologie [Consolidation]</t>
  </si>
  <si>
    <t>DES Neurologie - FST : Sommeil  [Approfondissement 2]</t>
  </si>
  <si>
    <t>DES Neurologie - FST : Sommeil  [Consolidation]</t>
  </si>
  <si>
    <t>DES Neurologie [Socle]</t>
  </si>
  <si>
    <t>ONCOLOGIE</t>
  </si>
  <si>
    <t>DES Oncologie [Socle]</t>
  </si>
  <si>
    <t>ONCOLOGIE : ONCOLOGIE MEDICALE</t>
  </si>
  <si>
    <t>DES Oncologie - OPTP : oncologie médicale [Approfondissement 1]</t>
  </si>
  <si>
    <t>DES Oncologie - OPTP : oncologie médicale [Approfondissement 2]</t>
  </si>
  <si>
    <t>DES Oncologie - OPTP : oncologie médicale [Approfondissement 3]</t>
  </si>
  <si>
    <t>DES Oncologie - OPTP : oncologie médicale [Consolidation]</t>
  </si>
  <si>
    <t>DES Oncologie - OPTP : oncologie médicale - FST : Médecine palliative [Approfondissement 3]</t>
  </si>
  <si>
    <t>ONCOLOGIE : ONCOLOGIE RADIOTHERAPIE</t>
  </si>
  <si>
    <t>DES Oncologie - OPTP : oncologie radiothérapie [Approfondissement 1]</t>
  </si>
  <si>
    <t>DES Oncologie - OPTP : oncologie radiothérapie [Approfondissement 2]</t>
  </si>
  <si>
    <t>DES Oncologie - OPTP : oncologie radiothérapie [Consolidation]</t>
  </si>
  <si>
    <t>OPHTALMOLOGIE</t>
  </si>
  <si>
    <t>DES Ophtalmologie [Approfondissement 1]</t>
  </si>
  <si>
    <t>DES Ophtalmologie [Approfondissement 2]</t>
  </si>
  <si>
    <t>DES Ophtalmologie [Approfondissement 3]</t>
  </si>
  <si>
    <t>DES Ophtalmologie [Consolidation 1]</t>
  </si>
  <si>
    <t>DES Ophtalmologie [Consolidation 2]</t>
  </si>
  <si>
    <t>DES Ophtalmologie - FST : Chirurgie orbito-palpébro-lacrymale [Approfondissement 2]</t>
  </si>
  <si>
    <t>DES Ophtalmologie - FST : Chirurgie orbito-palpébro-lacrymale [Consolidation 2]</t>
  </si>
  <si>
    <t>DES Ophtalmologie [Socle]</t>
  </si>
  <si>
    <t>OPHTALMOLOGIE : CHIRURGIE OPHTALMOPEDIATRIQUE ET STRABOLOGIQUE</t>
  </si>
  <si>
    <t>DES Ophtalmologie - OPT : Chirurgie ophtalmopédiatrique et strabologique [Consolidation 2]</t>
  </si>
  <si>
    <t>OTO-RHINO-LARYNGOLOGIE - CHIRURGIE CERVICO-FACIALE</t>
  </si>
  <si>
    <t>DES Oto-rhino-laryngologie - Chirurgie cervico-faciale [Approfondissement 1]</t>
  </si>
  <si>
    <t>DES Oto-rhino-laryngologie - Chirurgie cervico-faciale [Approfondissement 2]</t>
  </si>
  <si>
    <t>DES Oto-rhino-laryngologie - Chirurgie cervico-faciale [Approfondissement 3]</t>
  </si>
  <si>
    <t>DES Oto-rhino-laryngologie - Chirurgie cervico-faciale [Consolidation 1]</t>
  </si>
  <si>
    <t>DES Oto-rhino-laryngologie - Chirurgie cervico-faciale [Consolidation 2]</t>
  </si>
  <si>
    <t>DES Oto-rhino-laryngologie - Chirurgie cervico-faciale - FST : Sommeil [Consolidation 2]</t>
  </si>
  <si>
    <t>DES Oto-rhino-laryngologie - Chirurgie cervico-faciale [Socle]</t>
  </si>
  <si>
    <t>PEDIATRIE</t>
  </si>
  <si>
    <t>DES Pédiatrie [Approfondissement 1]</t>
  </si>
  <si>
    <t>DES Pédiatrie [Approfondissement 2]</t>
  </si>
  <si>
    <t>DES Pédiatrie [Approfondissement 3]</t>
  </si>
  <si>
    <t>DES Pédiatrie [Consolidation]</t>
  </si>
  <si>
    <t>DES Pédiatrie - FST : Cancérologie déclinaison hémato-cancérologie pédiatrique [Approfondissement 3]</t>
  </si>
  <si>
    <t>DES Pédiatrie - FST : Cancérologie déclinaison hémato-cancérologie pédiatrique [Consolidation]</t>
  </si>
  <si>
    <t>DES Pédiatrie - FST : Cardiologie pédiatrique et congénitale [Approfondissement 3]</t>
  </si>
  <si>
    <t>DES Pédiatrie - FST :  Cardiologie pédiatrique et congénitale [Consolidation]</t>
  </si>
  <si>
    <t>DES Pédiatrie - FST : Urgences pédiatriques  [Approfondissement 2]</t>
  </si>
  <si>
    <t>DES Pédiatrie - FST :  Urgences pédiatriques  [Consolidation]</t>
  </si>
  <si>
    <t>DES Pédiatrie [Socle]</t>
  </si>
  <si>
    <t>PEDIATRIE : NEONATOLOGIE</t>
  </si>
  <si>
    <t>DES Pédiatrie - OPT : Néonatologie [Consolidation]</t>
  </si>
  <si>
    <t>PEDIATRIE : REANIMATION PEDIATRIQUE</t>
  </si>
  <si>
    <t>DES Pédiatrie - OPT : Réanimation pédiatrique - [Consolidation 1]</t>
  </si>
  <si>
    <t>PNEUMOLOGIE</t>
  </si>
  <si>
    <t>DES Pneumologie [Approfondissement 1]</t>
  </si>
  <si>
    <t>DES Pneumologie [Approfondissement 2]</t>
  </si>
  <si>
    <t>DES Pneumologie - FST : Cancérologie traitements médicaux des cancers, déclin cancéro adult [Approfondissement 2]</t>
  </si>
  <si>
    <t>DES Pneumologie - FST : Cancérologie traitements médicaux des cancers, déclin cancéro adult [Approfondissement 3]</t>
  </si>
  <si>
    <t>DES Pneumologie - FST : Cancérologie traitements médicaux des cancers, déclin cancéro adult  [Consolidation]</t>
  </si>
  <si>
    <t>DES Pneumologie - FST : Maladies allergiques  [Approfondissement 3]</t>
  </si>
  <si>
    <t>DES Pneumologie - FST : Sommeil [Approfondissement 3]</t>
  </si>
  <si>
    <t>DES Pneumologie [Socle]</t>
  </si>
  <si>
    <t>PSYCHIATRIE</t>
  </si>
  <si>
    <t>DES Psychiatrie [Approfondissement 2]</t>
  </si>
  <si>
    <t>DES Psychiatrie [Consolidation]</t>
  </si>
  <si>
    <t>DES Psychiatrie - FST : Addictologie [Appofondissement 2]</t>
  </si>
  <si>
    <t>DES Psychiatrie - FST : Addictologie [Consolidation]</t>
  </si>
  <si>
    <t>DES Psychiatrie - FST : médecine palliative [Approfondissement 2]</t>
  </si>
  <si>
    <t>DES Psychiatrie - FST : Sommeil [Consolidation]</t>
  </si>
  <si>
    <t>DES Psychiatrie - OPTP : Psychiatrie de l'adulte [Approfondissement 1]</t>
  </si>
  <si>
    <t>DES Psychiatrie  [Socle 1]</t>
  </si>
  <si>
    <t>DES Psychiatrie [Socle 2]</t>
  </si>
  <si>
    <t>PSYCHIATRIE : PSYCHIATRIE DE L'ENFANT ET DE L'ADOLESCENT</t>
  </si>
  <si>
    <t>DES Psychiatrie -  OPTP : Psychiatrie de l'enfant et de l'adolescent [Approfondissement 1]</t>
  </si>
  <si>
    <t>DES Psychiatrie - OPT : Psychiatrie de l'enfant et de l'adolescent [Approfondissement 2]</t>
  </si>
  <si>
    <t>DES Psychiatrie - OPT : Psychiatrie de l'enfant et de l'adolescent [Consolidation]</t>
  </si>
  <si>
    <t>RADIOLOGIE ET IMAGERIE MEDICALE</t>
  </si>
  <si>
    <t>DES Radiologie et imagerie médicale [Approfondissement 1]</t>
  </si>
  <si>
    <t>DES Radiologie et imagerie médicale [Approfondissement 2]</t>
  </si>
  <si>
    <t>DES Radiologie et imagerie médicale [Approfondissement 3]</t>
  </si>
  <si>
    <t>DES Radiologie et imagerie médicale [Consolidation]</t>
  </si>
  <si>
    <t>DES Radiologie et imagerie médicale [Socle]</t>
  </si>
  <si>
    <t>RADIOLOGIE ET IMAGERIE MEDICALE : RADIOLOGIE INTERVENTIONNELLE AVANCEE</t>
  </si>
  <si>
    <t>DES Radiologie et imagerie médicale - OPT : radiologie interventionnelle avancée [Consolidation 1]</t>
  </si>
  <si>
    <t>DES Radiologie et imagerie médicale - OPT : radiologie interventionnelle avancée [Consolidation 2]</t>
  </si>
  <si>
    <t>RHUMATOLOGIE</t>
  </si>
  <si>
    <t>DES Rhumatologie [Approfondissement 1]</t>
  </si>
  <si>
    <t>DES Rhumatologie [Approfondissement 2]</t>
  </si>
  <si>
    <t>DES Rhumatologie [Consolidation]</t>
  </si>
  <si>
    <t>DES Rhumatologie - FST : Médecine du sport [Approfondissement 2]</t>
  </si>
  <si>
    <t>DES Rhumatologie [Socle]</t>
  </si>
  <si>
    <t>DES Santé publique [Approfondissement 1]</t>
  </si>
  <si>
    <t>DES Santé publique [Approfondissement 2]</t>
  </si>
  <si>
    <t>DES Santé publique [Consolidation]</t>
  </si>
  <si>
    <t>DES Santé publique - FST :  Pharmacologie médicale thérapeutique -[Consolidation]</t>
  </si>
  <si>
    <t>SANTE PUBLIQUE : ADMINISTRATION DE LA SANTE</t>
  </si>
  <si>
    <t>DES Santé publique - OPT : administration de la santé [Approfondissement 2]</t>
  </si>
  <si>
    <t>DES Santé publique - OPT : Administration de la santé [Consolidation]</t>
  </si>
  <si>
    <t>UROLOGIE</t>
  </si>
  <si>
    <t>DES Urologie [Approfondissement 1]</t>
  </si>
  <si>
    <t>DES Urologie [Approfondissement 2]</t>
  </si>
  <si>
    <t>DES Urologie [Approfondissement 3]</t>
  </si>
  <si>
    <t>DES Urologie [Consolidation 1]</t>
  </si>
  <si>
    <t>DES Urologie [Consolidation 2]</t>
  </si>
  <si>
    <t>DES Urologie - FST : Cancérologie traitements médicaux des cancers, déclinaison cancérologie de l'adulte [Appro 3]</t>
  </si>
  <si>
    <t>DES Urologie - FST : Cancérologie traitements médicaux des cancers, déclinaison cancérologie de l'adulte [Consolid 1]</t>
  </si>
  <si>
    <t>DES Urologie - FST : Cancérologie traitements médicaux des cancers, déclinaison cancérologie de l'adulte [Consolid 2]</t>
  </si>
  <si>
    <t>DES Urologie - FST : Médecine et biologie de la reproduction - Andrologie  [Consolidation 2]</t>
  </si>
  <si>
    <t>DES Urologie [Socle]</t>
  </si>
  <si>
    <t>DESN</t>
  </si>
  <si>
    <t>DIPLOME D'ETUDES SUPERIEURES DE NOTARIAT</t>
  </si>
  <si>
    <t>Diplôme d'Etudes Supérieures de Notariat - Année 1</t>
  </si>
  <si>
    <t>Diplôme d'Etudes Supérieures de Notariat - Année 2</t>
  </si>
  <si>
    <t>DES ODONTOLOGIE</t>
  </si>
  <si>
    <t>MEDECINE BUCCO-DENTAIRE</t>
  </si>
  <si>
    <t>DES médecine bucco-dentaire 1ère année</t>
  </si>
  <si>
    <t>DES médecine bucco-dentaire 2ème année</t>
  </si>
  <si>
    <t>DES médecine bucco-dentaire 3ème année</t>
  </si>
  <si>
    <t>ORTHOPEDIE DENTO-FACIALE</t>
  </si>
  <si>
    <t>DES orthopédie dento-faciale 1ère année</t>
  </si>
  <si>
    <t>DES orthopédie dento-faciale 2ème année</t>
  </si>
  <si>
    <t>DES orthopédie dento-faciale 3ème année</t>
  </si>
  <si>
    <t>DES PHARMA</t>
  </si>
  <si>
    <t>INNOVATION PHARMACEUTIQUE ET RECHERCHE</t>
  </si>
  <si>
    <t>DES innovation pharmaceutique et recherche 3ème année</t>
  </si>
  <si>
    <t>DES Pharmacie hospitalière [Socle 1]</t>
  </si>
  <si>
    <t>DES Pharmacie hospitalière [Socle 2]</t>
  </si>
  <si>
    <t>DES PHARMACIE</t>
  </si>
  <si>
    <t>PHARMACIE HOSPITALIERE : DEVELOPPEMENT ET SECURISATION DES PRODUITS DE SANTE (DSPS)</t>
  </si>
  <si>
    <t>DES Pharmacie hospitalière OPTP : développement et sécurisation des produits de santé [Approfondissement]</t>
  </si>
  <si>
    <t>DES Pharmacie hospitalière - OPTP DSPS - FST : Thérapie cellulaire transfusion  [Approfondissement]</t>
  </si>
  <si>
    <t>PHARMACIE HOSPITALIERE : PHARMACIE HOSPITALIERE GENERALE (PHG)</t>
  </si>
  <si>
    <t>DES Pharmacie hospitalière OPTP : pharmacie hospitalière générale [Approfondissement]</t>
  </si>
  <si>
    <t>DES Pharmacie hospitaliere OPTP : pharmacie hospitalière générale [Consolidation]</t>
  </si>
  <si>
    <t>DES Pharmacie hospitalière - OPTP PHG - FST : Innovation et recherche [Approfondissement]</t>
  </si>
  <si>
    <t>PHARMACIE HOSPITALIERE : RADIOPHARMACIE (RPH)</t>
  </si>
  <si>
    <t>DES Pharmacie hospitalière OPTP: radiopharmacie [Approfondissement 1]</t>
  </si>
  <si>
    <t>DES Pharmacie hospitalière OPTP : radiopharmacie [Approfondissement 2]</t>
  </si>
  <si>
    <t>DES Pharmacie hospitalière OPTP : radiopharmacie [Consolidation]</t>
  </si>
  <si>
    <t>DEUST</t>
  </si>
  <si>
    <t>PREPARATEUR/TECHNICIEN EN PHARMACIE</t>
  </si>
  <si>
    <t>DEUST Technicien - Préparateur en pharmacie Année 1</t>
  </si>
  <si>
    <t>DEUST Technicien - Préparateur en pharmacie Année 1 [Calédonie]</t>
  </si>
  <si>
    <t>DEUST Technicien - Préparateur en pharmacie Année 1 [Guadeloupe]</t>
  </si>
  <si>
    <t>DEUST Technicien - Préparateur en pharmacie Année 1 [Guyanne]</t>
  </si>
  <si>
    <t>DEUST Technicien - Préparateur en pharmacie Année 1 [Martinique]</t>
  </si>
  <si>
    <t>DEUST Technicien - Préparateur en pharmacie Année 1 [Polynésie]</t>
  </si>
  <si>
    <t>DEUST Technicien - Préparateur en pharmacie Année 1 [Réunion]</t>
  </si>
  <si>
    <t>DEUST Technicien - Préparateur en pharmacie Année 2</t>
  </si>
  <si>
    <t>DEUST Technicien - Préparateur en pharmacie Année 2 [Guadeloupe]</t>
  </si>
  <si>
    <t>DEUST Technicien - Préparateur en pharmacie Année 2 [Guyane]</t>
  </si>
  <si>
    <t>DEUST Technicien - Préparateur en pharmacie Année 2  [Martinique]</t>
  </si>
  <si>
    <t>DEUST Technicien - Préparateur en pharmacie Année 2 [Réunion]</t>
  </si>
  <si>
    <t>PRODUCTION, CONTROLE ET QUALITE DES PRODUITS DE SANTE</t>
  </si>
  <si>
    <t>DEUST Production et contrôles des produits de santé Année 1</t>
  </si>
  <si>
    <t>DEUST Production et contrôles des produits de santé Année 2</t>
  </si>
  <si>
    <t>DFMS</t>
  </si>
  <si>
    <t>DFMS Chirurgie orthopédique et traumatologie</t>
  </si>
  <si>
    <t>DFMS Chirurgie thoracique et cardiovasculaire</t>
  </si>
  <si>
    <t>DFMS Chirurgie viscérale et digestive</t>
  </si>
  <si>
    <t>D'ANESTHESIE REANIMATION</t>
  </si>
  <si>
    <t>DFMS anesthésie réanimation</t>
  </si>
  <si>
    <t>DE NEPHROLOGIE</t>
  </si>
  <si>
    <t>DFMS de néphrologie</t>
  </si>
  <si>
    <t>DFMS psychiatrie de l'enfant et de l'adolescent</t>
  </si>
  <si>
    <t>DFMSA</t>
  </si>
  <si>
    <t>DFMSA d'anesthésie réanimation</t>
  </si>
  <si>
    <t>DE CARDIOLOGIE ET MALADIES VASCULAIRES</t>
  </si>
  <si>
    <t>DFMSA cardiologie et maladies vasculaires</t>
  </si>
  <si>
    <t>DE GASTROENTEROLOGIE ET HEPATOLOGIE</t>
  </si>
  <si>
    <t>DFMS gastroentérologie et hépatologie</t>
  </si>
  <si>
    <t>DE NEUROLOGIE</t>
  </si>
  <si>
    <t>DFMSA neurologie</t>
  </si>
  <si>
    <t>DFMSA Médecine interne et immunologie clinique</t>
  </si>
  <si>
    <t>DFMSA Pneumologie</t>
  </si>
  <si>
    <t>RADIODIAGNOSTIC ET IMAGERIE MEDICALE</t>
  </si>
  <si>
    <t>DFMSA Radiodiagnostic et imagerie médicale</t>
  </si>
  <si>
    <t>DIP.IEP</t>
  </si>
  <si>
    <t>DIPLOME DE L'INSTITUT D'ETUDES POLITIQUES</t>
  </si>
  <si>
    <t>1ère Mobilité binational English programme France-Italie</t>
  </si>
  <si>
    <t>1ère Mobilité France Allemagne</t>
  </si>
  <si>
    <t>1ère Mobilité France Caraibes</t>
  </si>
  <si>
    <t>1ère Mobilité France Espagne</t>
  </si>
  <si>
    <t>1ère Mobilité France Hong Kong</t>
  </si>
  <si>
    <t>1ère Mobilité France Portugal</t>
  </si>
  <si>
    <t>1re année Sciences Po Bordeaux - Cursus général</t>
  </si>
  <si>
    <t>1re année Sciences Po Bordeaux - Filières et BEP LUISS</t>
  </si>
  <si>
    <t>2e A Sciences Po Bordeaux</t>
  </si>
  <si>
    <t>2e A Sciences Po Mobilité Etranger</t>
  </si>
  <si>
    <t>2e A Sciences Po Mobilité France</t>
  </si>
  <si>
    <t>2ème Mobilité France Allemagne</t>
  </si>
  <si>
    <t>2ème Mobilité France Caraibes</t>
  </si>
  <si>
    <t>2ème Mobilité France Espagne</t>
  </si>
  <si>
    <t>2ème Mobilité France Hong Kong</t>
  </si>
  <si>
    <t>2ème Mobilité France Italie</t>
  </si>
  <si>
    <t>2ème Mobilité France Portugal</t>
  </si>
  <si>
    <t>3A BEPLUISS</t>
  </si>
  <si>
    <t>3A Binational English programme France-Hong Kong</t>
  </si>
  <si>
    <t>3A Filière Affaires internationales</t>
  </si>
  <si>
    <t>3A Filière Carrières publiques</t>
  </si>
  <si>
    <t>3A Filière Management de projets et organisations</t>
  </si>
  <si>
    <t>3A Filière Politique société communication</t>
  </si>
  <si>
    <t>3e année Sciences Po Bordeaux</t>
  </si>
  <si>
    <t>4A Affaires Européennes</t>
  </si>
  <si>
    <t>4A Affaires publiques et représentation des intérêts</t>
  </si>
  <si>
    <t>4A Bordeaux international relations degree</t>
  </si>
  <si>
    <t>4A Carrières administratives</t>
  </si>
  <si>
    <t>4A Communication publique et politique</t>
  </si>
  <si>
    <t>4A Economie sociale et solidaire et innovation sociale</t>
  </si>
  <si>
    <t>4A EM STPIAS</t>
  </si>
  <si>
    <t>4A Géoéconomie appliquée</t>
  </si>
  <si>
    <t>4A Gouvernance de la Transition Écologique</t>
  </si>
  <si>
    <t>4A Management de projet culturel et développement des territ</t>
  </si>
  <si>
    <t>4A Métiers du politique</t>
  </si>
  <si>
    <t>4A Politique internationale</t>
  </si>
  <si>
    <t>4A Risques et Développement aux Suds</t>
  </si>
  <si>
    <t>4A Science politique et sociologie comparatives</t>
  </si>
  <si>
    <t>4A Stratégie et pilotage des entreprises</t>
  </si>
  <si>
    <t>4A Stratégies et gouvernances métropolitaines</t>
  </si>
  <si>
    <t>5A Affaires Européennes</t>
  </si>
  <si>
    <t>5A Affaires internationales et espaces post soviétiques</t>
  </si>
  <si>
    <t>5A AFFAIRES PUBLIQUES ET REPRESENTATION DES INTERETS</t>
  </si>
  <si>
    <t>5A BORDEAUX INTERNATIONAL RELATIONS DEGREE</t>
  </si>
  <si>
    <t>5A CARRIERES ADMINISTRATIVES</t>
  </si>
  <si>
    <t>5A COMMUNICATION PUBLIQUE ET POLITIQUE</t>
  </si>
  <si>
    <t>5A ECONOMIE SOCIALE ET SOLIDAIRE ET INNOVATION SOCIALE</t>
  </si>
  <si>
    <t>5A EM Management Public et Sécurité Santé Internationale</t>
  </si>
  <si>
    <t>5A EM MTAP</t>
  </si>
  <si>
    <t>5A EM STPIESS</t>
  </si>
  <si>
    <t>5A Exe Master Stratégies Territoires Projets Innovants AS</t>
  </si>
  <si>
    <t>5A FILIERE AFFAIRES INTERNATIONALES</t>
  </si>
  <si>
    <t>5A FILIERE CARRIERES PUBLIQUES</t>
  </si>
  <si>
    <t>5A FILIERE MANAGEMENT DE PROJETS ET ORGANISATIONS</t>
  </si>
  <si>
    <t>5A FILIERE POLITIQUE SOCIETE COMMUNICATION</t>
  </si>
  <si>
    <t>5A GEOECONOMIE APPLIQUEE</t>
  </si>
  <si>
    <t>5A Gouvernance de la Transition Écologique</t>
  </si>
  <si>
    <t>5A LUIS Bordeaux International Relations Degree</t>
  </si>
  <si>
    <t>5A MANAGEMENT DE PROJET CULTUREL ET DEVPT DES TERRITOIRES</t>
  </si>
  <si>
    <t>5A Métiers du politique</t>
  </si>
  <si>
    <t>5A Mutualisation Sortante Affaires Internationales</t>
  </si>
  <si>
    <t>5A  Objectif INSP</t>
  </si>
  <si>
    <t>5A POLITIQUE INTERNATIONALE</t>
  </si>
  <si>
    <t>5A Risques et Développement aux Suds</t>
  </si>
  <si>
    <t>5A SCIENCES POLITIQUE ET SOCIOLOGIE COMPARATIVES</t>
  </si>
  <si>
    <t>5A Stratégie et pilotage des entreprises</t>
  </si>
  <si>
    <t>5A STRATEGIES ET GOUVERNANCES METROPOLITAINES</t>
  </si>
  <si>
    <t>Année de césure</t>
  </si>
  <si>
    <t>certificat d’études spécialisées 5A</t>
  </si>
  <si>
    <t>CERTIFICAT D'ETUDES SPECIALISEES FORMATION CONTINUE</t>
  </si>
  <si>
    <t>CERTIFICAT D'ETUDES SPECIALISEES MUTUALISATION</t>
  </si>
  <si>
    <t>ERASMUS</t>
  </si>
  <si>
    <t>PD1BLU</t>
  </si>
  <si>
    <t>PREPA Objectif INSP Soutien</t>
  </si>
  <si>
    <t>DIP.INTERN</t>
  </si>
  <si>
    <t>DIPLOME INTERNATIONAL-BAC+1-SCIENCES JURIDIQUES</t>
  </si>
  <si>
    <t>Certificat de Droit Français</t>
  </si>
  <si>
    <t>DU Droit société religion</t>
  </si>
  <si>
    <t>DIP OENOL.</t>
  </si>
  <si>
    <t>DIPLOME NATIONAL D OENOLOGIE</t>
  </si>
  <si>
    <t>Diplôme National D'Oenologue 1ère année</t>
  </si>
  <si>
    <t>Diplôme National D'Oenologue 2nde année</t>
  </si>
  <si>
    <t>DIU PROF CPE 1°DEGRE</t>
  </si>
  <si>
    <t>DIPLOME INTER-UNIVERSITAIRE (DIU) PROFESSEURS ET CPE STAGIAIRES - ENTREE DANS LE METIER, PARCOURS 1ER DEGRE</t>
  </si>
  <si>
    <t>DIU Professeurs et conseillers principaux d’éducation stagiaires –entrée dans le métier - 1er degré 33</t>
  </si>
  <si>
    <t>DU PROF CPE Stagiaires entrée dans le métier  - 1er degré 64</t>
  </si>
  <si>
    <t>DU Professeurs et conseillers principaux d’éducation stagiaires –entrée dans le métier - 1er degré 24</t>
  </si>
  <si>
    <t>DU Professeurs et conseillers principaux d’éducation stagiaires –entrée dans le métier - 1er degré 40</t>
  </si>
  <si>
    <t>DU Professeurs et conseillers principaux d’éducation stagiaires –entrée dans le métier - 1er degré 47</t>
  </si>
  <si>
    <t>DIU PROF CPE 2°DEGRE</t>
  </si>
  <si>
    <t>DIPLOME INTER-UNIVERSITAIRE (DIU) PROFESSEURS ET CPE STAGIAIRES - ENTREE DANS LE METIER, PARCOURS 2ND DEGRE</t>
  </si>
  <si>
    <t>DIU PROF CPE Stagiaires entrée dans le métier - 2nd degré CAPET ÉCONOMIE ET GESTION</t>
  </si>
  <si>
    <t>DIU PROF CPE Stagiaires entrée dans le métier 2nd degré- ÉDUCATION MUSICALE ET CHANT CHORAL</t>
  </si>
  <si>
    <t>DIU PROF CPE Stagiaires entrée dans le métier- 2nd degré ÉDUCATION PHYSIQUE ET SPORTIVE</t>
  </si>
  <si>
    <t>DIU PROF CPE Stagiaires entrée dans le métier - 2nd degré HISTOIRE ET GÉOGRAPHIE</t>
  </si>
  <si>
    <t>DIU PROF CPE Stagiaires entrée dans le métier - 2nd degré LETTRES - HISTOIRE ET GÉOGRAPHIE</t>
  </si>
  <si>
    <t>DIU PROF CPE Stagiaires entrée dans le métier - 2nd degré LETTRES MODERNES ET CLASSIQUES</t>
  </si>
  <si>
    <t>DIU PROF CPE Stagiaires entrée dans le métier 2nd degré MATHÉMATIQUES - PHYSIQUE CHIMIE</t>
  </si>
  <si>
    <t>DIU PROF CPE Stagiaires entrée dans le métier - 2nd degré NUMÉRIQUE ET SCIENCES INFORMATIQUES</t>
  </si>
  <si>
    <t>DIU PROF CPE Stagiaires entrée dans le métier - 2nd degré PHYSIQUE CHIMIE</t>
  </si>
  <si>
    <t>DIU PROF CPE Stagiaires entrée dans le métier - 2nd degré PLP Sciences et technologie de l'industrie</t>
  </si>
  <si>
    <t>DIU PROF CPE Stagiaires entrée dans le métier - 2nd degré SCIENCES DE LA VIE - SCIENCES DE LA TERRE ET DE L'UNIVERS</t>
  </si>
  <si>
    <t>DIU PROF CPE Stagiaires entrée dans le métier - 2nd degré SCIENCES ÉCONOMIQUES ET SOCIALES</t>
  </si>
  <si>
    <t>DIU Professeurs et conseillers principaux d’éducation stagiaires –entrée dans le métier - 2nd degré 33 ALLEMAND</t>
  </si>
  <si>
    <t>DIU Professeurs et conseillers principaux d’éducation stagiaires –entrée dans le métier - 2nd degré 33 ANGLAIS</t>
  </si>
  <si>
    <t>DIU Professeurs et conseillers principaux d’éducation stagiaires –entrée dans le métier - 2nd degré  ARTS PLASTIQUES</t>
  </si>
  <si>
    <t>DIU Professeurs et conseillers principaux d’éducation stagiaires –entrée dans le métier - 2nd degré BIOTECHNOLOGIES</t>
  </si>
  <si>
    <t>DIU Professeurs et conseillers principaux d’éducation stagiaires –entrée dans le métier - 2nd degré CAPLP ÉCO ET GESTION</t>
  </si>
  <si>
    <t>DIU Professeurs et conseillers principaux d’éducation stagiaires –entrée dans le métier - 2nd degré DOCUMENTATION</t>
  </si>
  <si>
    <t>DIU Professeurs et conseillers principaux d’éducation stagiaires –entrée dans le métier - 2nd degré ESPAGNOL</t>
  </si>
  <si>
    <t>DIU Professeurs et conseillers principaux d’éducation stagiaires –entrée dans le métier - 2nd degré ITALIEN</t>
  </si>
  <si>
    <t>DIU Professeurs et conseillers principaux d’éducation stagiaires –entrée dans le métier - 2nd degré MATHÉMATIQUES</t>
  </si>
  <si>
    <t>DIU Professeurs et conseillers principaux d’éducation stagiaires –entrée dans le métier - 2nd degré PHILOSOPHIE</t>
  </si>
  <si>
    <t>DIU PROF CPE ENC ED</t>
  </si>
  <si>
    <t>DIPLOME INTER-UNIVERSITAIRE (DIU) PROFESSEURS ET CPE STAGIAIRES - ENTREE DANS LE METIER, PARCOURS ENCADREMENT EDUCATIF</t>
  </si>
  <si>
    <t>DIU Professeurs et conseillers principaux d’éducation stagiaires -entrée dans le métier - CPE</t>
  </si>
  <si>
    <t>Doctorat Anthropologie biologique</t>
  </si>
  <si>
    <t>Doctorat Anthropologie biologique - Année 1</t>
  </si>
  <si>
    <t>Doctorat Ethnologie - Option anthropologie sociale et culturelle</t>
  </si>
  <si>
    <t>Doctorat Ethnologie - Option anthropologie sociale et culturelle - Année 1</t>
  </si>
  <si>
    <t>Doctorat Préhistoire</t>
  </si>
  <si>
    <t>Doctorat Préhistoire - Année 1</t>
  </si>
  <si>
    <t>Doctorat Biochimie</t>
  </si>
  <si>
    <t>Doctorat Biochimie - Année 1</t>
  </si>
  <si>
    <t>Doctorat Biologie cellulaire et physiopathologie</t>
  </si>
  <si>
    <t>Doctorat Biologie cellulaire et physiopathologie - Année 1</t>
  </si>
  <si>
    <t>Doctorat Microbiologie-immunologie</t>
  </si>
  <si>
    <t>Doctorat Microbiologie-immunologie - Année 1</t>
  </si>
  <si>
    <t>Doctorat Microbiologie-immunologie - option Philosohie des sciences Année 1</t>
  </si>
  <si>
    <t>Doctorant Chimie-physique - Année 1</t>
  </si>
  <si>
    <t>Doctorat Chimie analytique et environnement</t>
  </si>
  <si>
    <t>Doctorat Chimie analytique et environnementale - Année 1</t>
  </si>
  <si>
    <t>Doctorat Chimie et technologies pour le vivant</t>
  </si>
  <si>
    <t>Doctorat Chimie et technologies pour le vivant - Année 1</t>
  </si>
  <si>
    <t>Doctorat Chimie organique</t>
  </si>
  <si>
    <t>Doctorat Chimie organique - Année 1</t>
  </si>
  <si>
    <t>Doctorat Chimie - physique</t>
  </si>
  <si>
    <t>Doctorat Physico-chimie de la matière condensée</t>
  </si>
  <si>
    <t>Doctorat Physico-chimie de la matière condensée - Année 1</t>
  </si>
  <si>
    <t>Doctorat Polymères</t>
  </si>
  <si>
    <t>Doctorat Polymères - Année 1</t>
  </si>
  <si>
    <t>Doctorat Génie des procédés</t>
  </si>
  <si>
    <t>Doctorat Génie des procédés - Année 1</t>
  </si>
  <si>
    <t>Doctorat Bioinformatique</t>
  </si>
  <si>
    <t>Doctorat Bioinformatique - Année 1</t>
  </si>
  <si>
    <t>Doctorat Informatique</t>
  </si>
  <si>
    <t>Doctorat Informatique - Année 1</t>
  </si>
  <si>
    <t>Doctorat Langage, langues, cultures, société</t>
  </si>
  <si>
    <t>Doctorat Langage, langues, cultures, société - Année 1</t>
  </si>
  <si>
    <t>Doctorat Mathématiques Pures</t>
  </si>
  <si>
    <t>Doctorat Mathématiques pures - Année 1</t>
  </si>
  <si>
    <t>Doctorat Mathématiques appliquées et calcul scientifique</t>
  </si>
  <si>
    <t>Doctorat Mathématiques appliquées et calcul scientifique - Année 1</t>
  </si>
  <si>
    <t>Doctorat Pharmacologie - Option pharcolo-épidémiologie, pharmaco-vigilance - Année 1</t>
  </si>
  <si>
    <t>Pharmacologie - Option pharcolo-épidémiologie, pharmaco-vigilance</t>
  </si>
  <si>
    <t>Doctorat Epistémologie et histoire des sciences</t>
  </si>
  <si>
    <t>Doctorat Épistémologie et histoire des sciences - Année 1</t>
  </si>
  <si>
    <t>Doctorat Interface chimie biologie</t>
  </si>
  <si>
    <t>Doctorat Astrophysique, plasmas, nucléaire</t>
  </si>
  <si>
    <t>Doctorat Astrophysique, plasmas, nucléaire - Année 1</t>
  </si>
  <si>
    <t>Doctorat Automatique, productique, signal et image, ingénierie cognitique</t>
  </si>
  <si>
    <t>Doctorat Automatique, productique, signal et image, ingénierie cognitique - Année 1</t>
  </si>
  <si>
    <t>Doctorat Électronique</t>
  </si>
  <si>
    <t>Doctorat Électronique - Année 1</t>
  </si>
  <si>
    <t>Doctorat Lasers, matière et nanosciences - Année 1</t>
  </si>
  <si>
    <t>Doctorat Lasers, matières, nanosciences</t>
  </si>
  <si>
    <t>Doctorat Mécanique</t>
  </si>
  <si>
    <t>Doctorat Mécanique - Année 1</t>
  </si>
  <si>
    <t>Doctorat Psychologie</t>
  </si>
  <si>
    <t>Doctorat Psychologie - Année 1</t>
  </si>
  <si>
    <t>Doctorat Sciences cognitives et érgonomie - Option érgonomie</t>
  </si>
  <si>
    <t>Doctorat Sciences cognitives et érgonomie - Option sciences cognitives</t>
  </si>
  <si>
    <t>Doctorat Sciences cognitives et érgonomie - Option sciences cognitives - Année 1</t>
  </si>
  <si>
    <t>Doctorat Biologie de cancer</t>
  </si>
  <si>
    <t>Doctorat Biologie de cancer - Année 1</t>
  </si>
  <si>
    <t>Doctorat Santé publique - Option biostatistiques</t>
  </si>
  <si>
    <t>Doctorat Santé publique - Option biostatistiques - Année 1</t>
  </si>
  <si>
    <t>Doctorat Santé publique - Option épidémiologie</t>
  </si>
  <si>
    <t>Doctorat Santé publique - Option épidémiologie - Année 1</t>
  </si>
  <si>
    <t>Doctorat Santé publique - Option informatique et santé</t>
  </si>
  <si>
    <t>Doctorat Santé publique - Option informatique et santé - Année 1</t>
  </si>
  <si>
    <t>Doctorat Santé publique - Option intervention et économie de la santé</t>
  </si>
  <si>
    <t>Doctorat Santé publique - Option intervention et économie de la santé - Année 1</t>
  </si>
  <si>
    <t>Doctorat Ecologie évolutive, fonctionnelle et communauté</t>
  </si>
  <si>
    <t>Doctorat  Écologie évolutive, fonctionnelle et des communautés - Année 1</t>
  </si>
  <si>
    <t>Doctorat Nutrition</t>
  </si>
  <si>
    <t>Doctorat Nutrition - Année 1</t>
  </si>
  <si>
    <t>Doctorat Sciences de gestion</t>
  </si>
  <si>
    <t>Doctorat Sciences de gestion - Année 1</t>
  </si>
  <si>
    <t>Doctorat Bioimagerie</t>
  </si>
  <si>
    <t>Doctorat Bioimagerie - Année 1</t>
  </si>
  <si>
    <t>Doctorat Génétique</t>
  </si>
  <si>
    <t>Doctorat Génétique - Année 1</t>
  </si>
  <si>
    <t>Doctorat Neurosciences</t>
  </si>
  <si>
    <t>Doctorat Neurosciences - Année 1</t>
  </si>
  <si>
    <t>Doctorat Œnologie</t>
  </si>
  <si>
    <t>Doctorat Œnologie - Année 1</t>
  </si>
  <si>
    <t>Doctorat Sciences agronomiques</t>
  </si>
  <si>
    <t>Doctorat Sciences agronomiques - 1ère année</t>
  </si>
  <si>
    <t>Doctorat Sciences de l'éducation et de la formation</t>
  </si>
  <si>
    <t>Doctorat Sciences de l'éducation et de la formation Année 1</t>
  </si>
  <si>
    <t>Doctorat Biogéochimie et écosystèmes</t>
  </si>
  <si>
    <t>Doctorat Biogéochimie et écosystèmes - Année 1</t>
  </si>
  <si>
    <t>Doctorat Géochimie et écotoxicologie</t>
  </si>
  <si>
    <t>Doctorat Géochimie et écotoxicologie - Année 1</t>
  </si>
  <si>
    <t>Doctorat Géo sédim, paléocéanographie, climatologie</t>
  </si>
  <si>
    <t>Doctorat Géo sédim, paléocéanographie, climatologie - Année1</t>
  </si>
  <si>
    <t>Doctorat Physique de l'environnement</t>
  </si>
  <si>
    <t>Doctorat Physique de l'environnement - Année 1</t>
  </si>
  <si>
    <t>Doctorat Sciences agronomiques et forestières</t>
  </si>
  <si>
    <t>Doctorat Sciences agronomiques et forestières - Année 1</t>
  </si>
  <si>
    <t>Doctorat Sciences économiques</t>
  </si>
  <si>
    <t>Doctorat Sciences économiques - Année 1</t>
  </si>
  <si>
    <t>Doctorat Sciences économiques option sciences agronomiques</t>
  </si>
  <si>
    <t>Doctorat  Droit Privé et sciences criminelles</t>
  </si>
  <si>
    <t>Doctorat Droit privé et sciences criminelles - Année 1</t>
  </si>
  <si>
    <t>Doctorat Droit public</t>
  </si>
  <si>
    <t>Doctorat Droit public - Année 1</t>
  </si>
  <si>
    <t>Doctorat Histoire du droit</t>
  </si>
  <si>
    <t>Doctorat Histoire du droit - Année 1</t>
  </si>
  <si>
    <t>DOCTORAT EN SCIENCE POLITIQUE</t>
  </si>
  <si>
    <t>Doctorat Science politique</t>
  </si>
  <si>
    <t>Doctorat Science politique - Année 1</t>
  </si>
  <si>
    <t>Doctorat Démographie</t>
  </si>
  <si>
    <t>Doctorat Sociologie</t>
  </si>
  <si>
    <t>Doctorat Sociologie - Année 1</t>
  </si>
  <si>
    <t>Doctorat Sciences et techniques des activités physiques et sportives (STAPS)</t>
  </si>
  <si>
    <t>Doctorat Sciences et techniques des activités physiques et sportives (STAPS) - Année 1</t>
  </si>
  <si>
    <t>DU GENERI</t>
  </si>
  <si>
    <t>DIPLOMES D'UNIVERSITE EN MEDECINE - BAC+1 A BAC+6 ET PLUS</t>
  </si>
  <si>
    <t>DIU dermatologie esthétique, lasers dermatologiques, cosmétologie</t>
  </si>
  <si>
    <t>DIU Evaluation des traumatisés craniens</t>
  </si>
  <si>
    <t>DIU Médecine esthétique [Année 1]</t>
  </si>
  <si>
    <t>DIU Soins critiques pédiatriques [Année 1]</t>
  </si>
  <si>
    <t>DIU Soins critiques pédiatriques [Année 2]</t>
  </si>
  <si>
    <t>DIU urgences pédiatriques</t>
  </si>
  <si>
    <t>DU addictologie avec et sans substance 1ère année</t>
  </si>
  <si>
    <t>DU addictologie avec et sans substance 2ème année</t>
  </si>
  <si>
    <t>DU formation des professionnels de santé à la prise en charge de la douleur</t>
  </si>
  <si>
    <t>DU hygiène hospitalière et prévention des infections associées aux soins</t>
  </si>
  <si>
    <t>DU Médecine et soins transculturels</t>
  </si>
  <si>
    <t>DU méthodes et pratique en épidémiologie : enseignement via internet</t>
  </si>
  <si>
    <t>DU méthodes statistiques en santé : enseignement via internet</t>
  </si>
  <si>
    <t>DU sciences neuropsychologiques</t>
  </si>
  <si>
    <t>DU Séquençage haut débit et bio-informatique pour l'analyse de données en biologie médicale</t>
  </si>
  <si>
    <t>Parcours de consolidation et compétence de néphrologie</t>
  </si>
  <si>
    <t>Parcours de consolidation et compétence de radiologie et imagerie médicale</t>
  </si>
  <si>
    <t>Parcours de consolidation et de compétence de médecine générale</t>
  </si>
  <si>
    <t>Parcours de consolidation et de compétence de psychiatrie</t>
  </si>
  <si>
    <t>Parcours d'initiation à la recherche des études de santé</t>
  </si>
  <si>
    <t>DIPLOMES D'UNIVERSITE EN MEDECINE - BAC+3 A BAC+4</t>
  </si>
  <si>
    <t>DIU formation des assistants de recherche clinique et des techniciens des essais cliniques</t>
  </si>
  <si>
    <t>DU Auti-SPOC accompagnement des personnes avec troubles du spectre de l'autisme (TSA)</t>
  </si>
  <si>
    <t>DU Spécialisation de la prise en charge du diabète par l'infirmier(e)</t>
  </si>
  <si>
    <t>DIPLOMES D'UNIVERSITE EN MEDECINE - BAC+5 A BAC+6 ET PLUS</t>
  </si>
  <si>
    <t>DIU Multidisciplinaire et généraliste de prise en charge de l'endométriose et de l'adenomyose</t>
  </si>
  <si>
    <t>DIU Philosophie et épistemologie de la psychiatrie</t>
  </si>
  <si>
    <t>DIU Pratique médicale en station thermale</t>
  </si>
  <si>
    <t>DU Politique de santé, accès aux soins de premiers recours</t>
  </si>
  <si>
    <t>DIPLOMES D'UNIVERSITE EN MEDECINE - BAC+6 ET PLUS</t>
  </si>
  <si>
    <t>DIU Anesthésie réanimation du patient âgé</t>
  </si>
  <si>
    <t>DIU arthroscopie</t>
  </si>
  <si>
    <t>DIU cardiologie pédiatrique et congénitale</t>
  </si>
  <si>
    <t>DIU chirurgie du pied et de la cheville</t>
  </si>
  <si>
    <t>DIU colposcopie et pathologie cervico-vaginale et vulvaire</t>
  </si>
  <si>
    <t>DIU de chirurgie du rachis 2ème année</t>
  </si>
  <si>
    <t>DIU d'Echocardiographie et d'imagerie cardiovasculaire non invasive</t>
  </si>
  <si>
    <t>DIU de médecine de réeducation 1ère année</t>
  </si>
  <si>
    <t>DIU de médecine de réeducation deuxième année</t>
  </si>
  <si>
    <t>DIU de neuro-oncologie 1ère année</t>
  </si>
  <si>
    <t>DIU Dermatologie chirurgicale oncologique</t>
  </si>
  <si>
    <t>DIU des Connaissances à la Pratique Quotidienne en Médecine Générale</t>
  </si>
  <si>
    <t>DIU d'oncogériatrie 1ère année</t>
  </si>
  <si>
    <t>DIU d'oncogériatrie 2ème année</t>
  </si>
  <si>
    <t>DIU echographie clinique service maladies infectieuses 1°A</t>
  </si>
  <si>
    <t>DIU echographie clinique service maladies infectieuses 2°A</t>
  </si>
  <si>
    <t>DIU Echographie d'acquisition</t>
  </si>
  <si>
    <t>DIU Echographie et techniques ultra-sonores - Mention Echographie de spécialité</t>
  </si>
  <si>
    <t>DIU Echographie et techniques ultra-sonores - Mention Echographie générale</t>
  </si>
  <si>
    <t>DIU échographie gynécologique et obstétricale</t>
  </si>
  <si>
    <t>DIU Etudes approfondies des polyarthrites et maladies systémiques</t>
  </si>
  <si>
    <t>DIU Formation complémentaire en gynécologie-obstétrique pour les médecins généralistes</t>
  </si>
  <si>
    <t>DIUI Techniques ultrasoniques en anesthésie et réanimation</t>
  </si>
  <si>
    <t>DIU le sommeil et sa pathologie [Année 1]</t>
  </si>
  <si>
    <t>DIU le sommeil et sa pathologie [Année 2]</t>
  </si>
  <si>
    <t>DIU Médecine de la personne âgée</t>
  </si>
  <si>
    <t>DIU Médecine du sport, de pratique des activités physiques et su sport  santé</t>
  </si>
  <si>
    <t>DIU Médecine foetale</t>
  </si>
  <si>
    <t>DIU Medecine manuelle osthéopatique [Année 1]</t>
  </si>
  <si>
    <t>DIU Medecine manuelle osthéopatique [Année 2]</t>
  </si>
  <si>
    <t>DIU Medecine manuelle osthéopatique [Année 3]</t>
  </si>
  <si>
    <t>DIU médecine subaquatique et hyperbare</t>
  </si>
  <si>
    <t>DIU mésothérapie</t>
  </si>
  <si>
    <t>DIU National de chirurgie de l'épaule et du coude</t>
  </si>
  <si>
    <t>DIU National d'expertises en accidents médicaux</t>
  </si>
  <si>
    <t>DIU OCT en ophtalmologie</t>
  </si>
  <si>
    <t>DIU onco-urologie 1ère année</t>
  </si>
  <si>
    <t>DIU Pathologie du rugby 1ère année</t>
  </si>
  <si>
    <t>DIU Pathologie fœtale et placentaire</t>
  </si>
  <si>
    <t>DIU pathologie fonctionnelle digestive</t>
  </si>
  <si>
    <t>DIU pathologie inflammatoire démyélinisante du système nerveux central</t>
  </si>
  <si>
    <t>DIU Pelvi-périnéologie</t>
  </si>
  <si>
    <t>DIU perfectionnement en anesthésie pédiatrique</t>
  </si>
  <si>
    <t>DIU Prat. et théorie de l'électroconvulsivotherapie de la stimulation magnétique transcranienne autres méth.  stimulat°</t>
  </si>
  <si>
    <t>DIU pratiques en santé travail pour la formation des collaborateurs médecins 1ère année</t>
  </si>
  <si>
    <t>DIU pratiques en santé travail pour la formation des collaborateurs médecins 2ème année</t>
  </si>
  <si>
    <t>DIU pratiques en santé travail pour la formation des collaborateurs médecins 3ème année</t>
  </si>
  <si>
    <t>DIU pratiques en santé travail pour la formation des collaborateurs médecins 4ème année</t>
  </si>
  <si>
    <t>DIU Robotique, navigation, intelligence artificielle en chirurgie du rachis</t>
  </si>
  <si>
    <t>DIU Santé Environnementale</t>
  </si>
  <si>
    <t>DIU Soins palliatifs et d'accompagnement</t>
  </si>
  <si>
    <t>DIU Stratégies Thérapeutiques et Préventives en Pathologie Infectieuse</t>
  </si>
  <si>
    <t>DIU Suicidologie « Penser, comprendre, traiter et prévenir les conduites suicidaires »</t>
  </si>
  <si>
    <t>DIU système cardiovasculaire et sport</t>
  </si>
  <si>
    <t>DIU tabacologie et aide au sevrage tabagique</t>
  </si>
  <si>
    <t>DIU Traumatismes cranio-cerebraux aspects médicaux et sociaux</t>
  </si>
  <si>
    <t>DU 1000 jours, santé mentale et psychiatrie périnatale</t>
  </si>
  <si>
    <t>DU  accomp Pers en situation  handi  en periode perinatale</t>
  </si>
  <si>
    <t>DU anatomie chirurgicale des lambeaux</t>
  </si>
  <si>
    <t>DU Approches palliatives</t>
  </si>
  <si>
    <t>DU Chirurgie mini-invasive du rachis : mini-abords, nav, endos</t>
  </si>
  <si>
    <t>DU circulation extra corporelle en chirurgie cardiaque et en suppléance d'organes</t>
  </si>
  <si>
    <t>DU Coordinateur de Parcours</t>
  </si>
  <si>
    <t>DU de Pharmaco-épidémiologie pharmacovigilance</t>
  </si>
  <si>
    <t>DU d'épidémiologie des cancers : enseignement à distance</t>
  </si>
  <si>
    <t>DU de Psychiatrie : Diagnostics et soins de première intention</t>
  </si>
  <si>
    <t>DU désastres sanitaires</t>
  </si>
  <si>
    <t>DU Diabétologie et nutrition au Maroc</t>
  </si>
  <si>
    <t>DU Echographie générale Maroc</t>
  </si>
  <si>
    <t>DU Fondamentaux de gestion et santé publique : enseignement via internet</t>
  </si>
  <si>
    <t>DU Formation de formateur en simulation en santé</t>
  </si>
  <si>
    <t>DU gérontologie-gériatrie au Maroc</t>
  </si>
  <si>
    <t>DU gynécologie, infertilité et suivi de grossesse au Maroc</t>
  </si>
  <si>
    <t>DU Kinésithérapie cranio-maxillo-faciale : de l'anatomie à la physiothérapie</t>
  </si>
  <si>
    <t>DU médecine générale de l'enfant</t>
  </si>
  <si>
    <t>DU médecine manuelle ostéopathie [Année 1]</t>
  </si>
  <si>
    <t>DU médecine manuelle ostéopathie [Année 2]</t>
  </si>
  <si>
    <t>DU médecine tropicale dans les pays de l'Océan Indien</t>
  </si>
  <si>
    <t>DU Méthodes et pratiques en évaluation médico-économiques</t>
  </si>
  <si>
    <t>DU microchirurgie</t>
  </si>
  <si>
    <t>DU Neuromonitoring peropératoire</t>
  </si>
  <si>
    <t>DU Pédagogie universitaire des sciences de la santé (DiPUSS)</t>
  </si>
  <si>
    <t>DU Piloter, agir, évaluer en prévention et promotion de la santé</t>
  </si>
  <si>
    <t>DU plaies et cicatrisation</t>
  </si>
  <si>
    <t>DU  Prise en Charge de l'Infection par le VIH des Hépatites Virales et des Infections Sexuellement Transmissibles</t>
  </si>
  <si>
    <t>DU Prothèse maxillo-faciale</t>
  </si>
  <si>
    <t>DU régulation des naissances et suivi de la femme</t>
  </si>
  <si>
    <t>DU Santé travail environnement (Maroc)</t>
  </si>
  <si>
    <t>DU Soins infirmiers en medecine d'urgence (ile maurice)</t>
  </si>
  <si>
    <t>DU spécialisation en médecine légale et expertises médicales (Maurice) - [année1]</t>
  </si>
  <si>
    <t>DU Specialisation medecine d'urgence medecins Ile  Maurice Année 1</t>
  </si>
  <si>
    <t>e-DU Francophone de Médecine gériatrique</t>
  </si>
  <si>
    <t>DIPLOMES D'UNIVERSITE EN MEDECINE - BAC A BAC+3</t>
  </si>
  <si>
    <t>DIU Urgences et pathologies perinatales</t>
  </si>
  <si>
    <t>DIU Urgences et soins de terrain en milieu sportif</t>
  </si>
  <si>
    <t>DUInterrogation et Télésuivi des Prothèses Cardiaques Implantables</t>
  </si>
  <si>
    <t>DU Soins infirmiers en réanimation salle de surveillance post interventionnelle et urgence</t>
  </si>
  <si>
    <t>DIPLOMES D'UNIVERSITE EN ODONTOLOGIE - BAC+6 ET PLUS</t>
  </si>
  <si>
    <t>DIU d'Endodontie 1ère année</t>
  </si>
  <si>
    <t>DIU Laser et médecine bucco-dentaire</t>
  </si>
  <si>
    <t>DU Implantologie orale [Année 1]</t>
  </si>
  <si>
    <t>DIPLOMES D'UNIVERSITE EN PHARMACIE - BAC+6 ET PLUS</t>
  </si>
  <si>
    <t>DU e-PharmClin - Pharmacie clinique formation des pro de santé en pharma clinique et accompagnement des patients</t>
  </si>
  <si>
    <t>DU Préparation à la pratique de l'exercice officinal</t>
  </si>
  <si>
    <t>DIPLOMES D'UNIVERSITE EN PLURI LETTRES, LANGUES, SCIENCES HUMAINES - BAC</t>
  </si>
  <si>
    <t>Assistant Bibliothécaire : Diplôme d’université «Techniques Documentaires et Médiations» (TDM)</t>
  </si>
  <si>
    <t>DIPLOMES D'UNIVERSITE EN SCIENCES ECONOMIQUES - BAC</t>
  </si>
  <si>
    <t>DU Passerelle vers l'université française</t>
  </si>
  <si>
    <t>DIPLOMES D'UNIVERSITE EN SCIENCES JURIDIQUES - BAC A BAC+6 ET PLUS</t>
  </si>
  <si>
    <t>DU Carrières territoriales en milieu rural</t>
  </si>
  <si>
    <t>DU Droit du sport</t>
  </si>
  <si>
    <t>DIPLOMES D'UNIVERSITE EN STAPS - BAC+5</t>
  </si>
  <si>
    <t>Préparation aux Ecrits du Concours CAPEPS</t>
  </si>
  <si>
    <t>DIPLOME UNIVERSITE-1ER CYCLE-MEDECINE</t>
  </si>
  <si>
    <t>AE Echocardiographie et d'imagerie cardiovasc non invasive</t>
  </si>
  <si>
    <t>DIU Immunologie et immunothérapies des cancers</t>
  </si>
  <si>
    <t>DIU Phytothérapie, herboristerie et aromathérapie basée sur les données rationnelles</t>
  </si>
  <si>
    <t>DU Ethique clinique bioéthique et fin de vie</t>
  </si>
  <si>
    <t>DU Médecine du Sport au Maroc 1ère année</t>
  </si>
  <si>
    <t>DU Médecine du sport Maroc 2ème année</t>
  </si>
  <si>
    <t>DU Médiation en santé et pair-aidance</t>
  </si>
  <si>
    <t>DU Patient formateur au parcours en soins chronique</t>
  </si>
  <si>
    <t>DIPLOME UNIVERSITE-1er CYCLE-ODONTOLOGIE</t>
  </si>
  <si>
    <t>DIU Odontologie pédiatrique clinique et sédations</t>
  </si>
  <si>
    <t>DU Chirurgie implantaire et parodontale</t>
  </si>
  <si>
    <t>DIPLOME UNIVERSITE-1ER CYCLE-PHARMACIE</t>
  </si>
  <si>
    <t>DU Pratique des soins en hydrothérapie</t>
  </si>
  <si>
    <t>DIPLOME UNIVERSITE-1ER CYCLE-SCIENCES DE LA VIE</t>
  </si>
  <si>
    <t>DU d'aptitude à la dégustation</t>
  </si>
  <si>
    <t>DIPLOME UNIVERSITE-1ER CYCLE-SCIENCES DE L'EDUCATION</t>
  </si>
  <si>
    <t>DU Littérature de  jeunesse en bibliothèque</t>
  </si>
  <si>
    <t>DIPLOME UNIVERSITE-2EME CYCLE-MEDECINE</t>
  </si>
  <si>
    <t>AE Echoscopiedépistage des cardiopathies rhumatismales( CRC) en zone d'endémie</t>
  </si>
  <si>
    <t>AE Prothèse maxillo-faciale</t>
  </si>
  <si>
    <t>AE Troubles fonctionnels orofaciaux</t>
  </si>
  <si>
    <t>DIU Chirurgie orthognathique</t>
  </si>
  <si>
    <t>DIU de brulologie</t>
  </si>
  <si>
    <t>DIU Infection et transplantation</t>
  </si>
  <si>
    <t>DIU Maladies Neurodégénératives à destination du personnel paramédical</t>
  </si>
  <si>
    <t>DIU Médecine de l'obésité</t>
  </si>
  <si>
    <t>DIU Obésité pédiatrique, approche de santé publique</t>
  </si>
  <si>
    <t>DIU Paramédical de formation aux soins intensifs de cardiologie</t>
  </si>
  <si>
    <t>DIU Pathologies de la muqueuse orale : du diagnostic au traitement</t>
  </si>
  <si>
    <t>DIU Pratique recherche clinique pays ressources limitées</t>
  </si>
  <si>
    <t>DIU réanimation chirurgicale des cardiopathies congénitales</t>
  </si>
  <si>
    <t>DIU Réutilisation de données pour la recherche en santé</t>
  </si>
  <si>
    <t>DIU santé et tropiques : médecine et hygiène tropicales</t>
  </si>
  <si>
    <t>DIU santé travail</t>
  </si>
  <si>
    <t>DU Aide psychosociale à l'aidant</t>
  </si>
  <si>
    <t>DU Anatomie tête et cou, option chirurgie orale</t>
  </si>
  <si>
    <t>DU Appropriation des méthodologies de recherche clinique appliquées à la rééducation et à la réadaptation</t>
  </si>
  <si>
    <t>DU Aptitude à l'expertise médicale en matière de dommages corporels</t>
  </si>
  <si>
    <t>DU Aptitude à l'expertise médicale en médecine agréée</t>
  </si>
  <si>
    <t>DU Assistant paramédical en consultation cardiologique augmentée avec diagnostic médical asynchrone</t>
  </si>
  <si>
    <t>DU Echoscopie de dépistage des cardiopathies rhumatismales chroniques (CRC) en zone d'endémie</t>
  </si>
  <si>
    <t>DU formation à la prise en charge des situations urgentes</t>
  </si>
  <si>
    <t>DU Formation à l'épidémiologie de terrain en contexte humanitaire</t>
  </si>
  <si>
    <t>DU Kinésithérapie de réanimation - année 2</t>
  </si>
  <si>
    <t>DU Médecine narrative</t>
  </si>
  <si>
    <t>DU Méthodes de gestion de bases de données en santé : enseignement via internet</t>
  </si>
  <si>
    <t>DU méthodes en recherche clinique enseignement via internet</t>
  </si>
  <si>
    <t>DU méthodes statistiques de régression en épidémiologie : enseignement via Internet</t>
  </si>
  <si>
    <t>DU Odontologie pédiatrique clinique</t>
  </si>
  <si>
    <t>DU Prise en charge des victimes de violence</t>
  </si>
  <si>
    <t>DU Public health data sciences</t>
  </si>
  <si>
    <t>DU Recherche en sciences infirmières et para-médicales</t>
  </si>
  <si>
    <t>DU Santé, précarité</t>
  </si>
  <si>
    <t>DIPLOME UNIVERSITE-2EME CYCLE-ODONTOLOGIE</t>
  </si>
  <si>
    <t>DU Réactualisation des connaissances pour l'exercice de la profession de sage-femme</t>
  </si>
  <si>
    <t>DIPLOME UNIVERSITE-2EME CYCLE-PLURI SCIENCES</t>
  </si>
  <si>
    <t>DU Neuroéducation 1A</t>
  </si>
  <si>
    <t>DIPLOME UNIVERSITE-2EME CYCLE-SCIENCES ET TECHNOLOGIES INDUSTRIELLES</t>
  </si>
  <si>
    <t>DUI AESOP : Aerospace and opérations</t>
  </si>
  <si>
    <t>DIPLOME UNIVERSITE-3EME CYCLE-MEDECINE</t>
  </si>
  <si>
    <t>DIU National hémostase et thrombose parcours Médecine Interne et Hémostase</t>
  </si>
  <si>
    <t>DIPLOME UNIVERSITE-BAC+0 et 1-SCIENCES ECONOMIQUES</t>
  </si>
  <si>
    <t>DU Certificat d'études économiques français</t>
  </si>
  <si>
    <t>DU Outils pour entreprendre</t>
  </si>
  <si>
    <t>DIPLOME UNIVERSITE-BAC+0-SCIENCES DE GESTION</t>
  </si>
  <si>
    <t>DU acompagnement vers l'IUT</t>
  </si>
  <si>
    <t>DIPLOME UNIVERSITE-BAC+2-SCIENCES JURIDIQUES</t>
  </si>
  <si>
    <t>Certificat de Sciences criminelles</t>
  </si>
  <si>
    <t>DU Expertise judiciaire</t>
  </si>
  <si>
    <t>Préparation métiers de l'administration pénitentiaire et de la police</t>
  </si>
  <si>
    <t>DIPLOME UNIVERSITE-BAC+3 - Chimie</t>
  </si>
  <si>
    <t>DU Qualité, sécurité, environnement des sciences et technologies</t>
  </si>
  <si>
    <t>DIPLOME UNIVERSITE-BAC+3-PSYCHOLOGIE</t>
  </si>
  <si>
    <t>DU Accompagner les personnes âgées : comprendre le vieillissement et ses conséquences</t>
  </si>
  <si>
    <t>DIPLOME UNIVERSITE-BAC+3-SCIENCES DE GESTION</t>
  </si>
  <si>
    <t>Diplôme d'université supérieur de comptabilité et gestion 1</t>
  </si>
  <si>
    <t>Diplôme d'université supérieur de comptabilité et gestion 2</t>
  </si>
  <si>
    <t>DIPLOME UNIVERSITE-BAC+3-SCIENCES JURIDIQUES</t>
  </si>
  <si>
    <t>DU Droit de l'environnement</t>
  </si>
  <si>
    <t>DU Préparation Talents du Service Public</t>
  </si>
  <si>
    <t>DU Prévenir et gérer les risques pour la santé et la sécurité au travail</t>
  </si>
  <si>
    <t>DU Protection de l'enfance (Bordeaux)</t>
  </si>
  <si>
    <t>DU Psychocriminologie : psychopathologie conduites déviantes</t>
  </si>
  <si>
    <t>DIPLOME UNIVERSITE-BAC+4-SCIENCES DE L'EDUCATION</t>
  </si>
  <si>
    <t>Préparation CAPPEI 1er degré Parcours RASED ( ADP : à dominante pédagogique)</t>
  </si>
  <si>
    <t>Préparation CAPPEI 1er degré Parcours RASED ( ADR : à dominante relationnelle)</t>
  </si>
  <si>
    <t>Préparation CAPPEI 1er degré Parcours SEGPA</t>
  </si>
  <si>
    <t>Préparation CAPPEI 1er degré Parcours ULIS</t>
  </si>
  <si>
    <t>Préparation CAPPEI 2nd degré Parcours SEGPA</t>
  </si>
  <si>
    <t>Préparation CAPPEI 2nd degré Parcours ULIS</t>
  </si>
  <si>
    <t>DIPLOME UNIVERSITE-BAC+4-SCIENCES JURIDIQUES</t>
  </si>
  <si>
    <t>Diplôme universitaire Questions prioritaires de constitutionnalité et libertés</t>
  </si>
  <si>
    <t>DU Expert handicap</t>
  </si>
  <si>
    <t>DIPLOME UNIVERSITE-BAC+5-PSYCHOLOGIE</t>
  </si>
  <si>
    <t>DU Formation des psychologues de l'éducation nationale</t>
  </si>
  <si>
    <t>DIPLOME UNIVERSITE-BAC+5-SCIENCES DE GESTION</t>
  </si>
  <si>
    <t>DU Doctorate in Business Administration - 2ème année</t>
  </si>
  <si>
    <t>DU Doctorate in Business Administration - 2ème année - Brésil</t>
  </si>
  <si>
    <t>DU Doctorate in Business Administration - 3ème année</t>
  </si>
  <si>
    <t>DU Doctorate in Business Administration - 3ème année - Brésil</t>
  </si>
  <si>
    <t>DU Doctorate in Business Administration - 3ème année - Chine</t>
  </si>
  <si>
    <t>DU Recherche en sciences de gestion</t>
  </si>
  <si>
    <t>DU Research in management science - DBA 1ère année Brésil</t>
  </si>
  <si>
    <t>DU Research in management science - DBA 1ère année Chine</t>
  </si>
  <si>
    <t>D.UNIV. B4</t>
  </si>
  <si>
    <t>PREPARATION A L'EXAMEN D'ENTREE EN CENTRE DE FORMATION PROFESSIONNELLE DES AVOCATS (CFPA)</t>
  </si>
  <si>
    <t>Préparation à l'Examen d'entrée à l'Ecole des Avocats - générale</t>
  </si>
  <si>
    <t>Préparation à l'Examen d'entrée à l'Ecole des Avocats - spécifique</t>
  </si>
  <si>
    <t>PREPARATION AUX CONCOURS DE L'ADMINISTRATION GENERALE</t>
  </si>
  <si>
    <t>Centre de préparation à l'Administration Générale</t>
  </si>
  <si>
    <t>D.UNIV. B5</t>
  </si>
  <si>
    <t>PREPARATION A L'EXAMEN D'ENTREE A L'ECOLE NATIONALE DE LA MAGISTRATURE</t>
  </si>
  <si>
    <t>Préparation au Concours d'Accès à l'Ecole Nat. Magistrature - générale</t>
  </si>
  <si>
    <t>Préparation au Concours d'Accès à l'Ecole Nat. Magistrature - spécifique</t>
  </si>
  <si>
    <t>Préparation Concours accès Ecole Nat. Magis. - e-learning</t>
  </si>
  <si>
    <t>DU sociolgie demogra</t>
  </si>
  <si>
    <t>DU  Accompagner les personnes migrantes : comprendre la migration et les enjeux de l'interculturalité</t>
  </si>
  <si>
    <t>FORM. ING.</t>
  </si>
  <si>
    <t>CYCLE PREPARATOIRE INTEGRE</t>
  </si>
  <si>
    <t>Diplôme classe préparatoire grandes écoles - Année 1</t>
  </si>
  <si>
    <t>Diplôme classe préparatoire grandes écoles - Année 2</t>
  </si>
  <si>
    <t>HDR</t>
  </si>
  <si>
    <t>HABILITATION A DIRIGER DES RECHERCHES-ARCHEOLOGIE, ETHNOLOGIE, PREHISTOIRE</t>
  </si>
  <si>
    <t>HDR en anthropologie biologique</t>
  </si>
  <si>
    <t>HDR en préhistoire et géologie du Quaternaire</t>
  </si>
  <si>
    <t>HABILITATION A DIRIGER DES RECHERCHES-CHIMIE</t>
  </si>
  <si>
    <t>HDR en Chimie analytique et environnementale</t>
  </si>
  <si>
    <t>HDR en chimie organique</t>
  </si>
  <si>
    <t>HDR en chimie-physique</t>
  </si>
  <si>
    <t>HDR en physico-chimie de la matière condensée</t>
  </si>
  <si>
    <t>HABILITATION A DIRIGER DES RECHERCHES-ELECTRONIQUE, GENIE ELECTRIQUE</t>
  </si>
  <si>
    <t>HDR en électronique</t>
  </si>
  <si>
    <t>HABILITATION A DIRIGER DES RECHERCHES-GENIE DES PROCEDES</t>
  </si>
  <si>
    <t>HDR en génie des procédés</t>
  </si>
  <si>
    <t>HABILITATION A DIRIGER DES RECHERCHES-INFORMATIQUE</t>
  </si>
  <si>
    <t>HDR en informatique</t>
  </si>
  <si>
    <t>HABILITATION A DIRIGER DES RECHERCHES-LANGUES ET LITTERATURES ETRANGERES</t>
  </si>
  <si>
    <t>HDR Langage, langues, cultures, société</t>
  </si>
  <si>
    <t>HABILITATION A DIRIGER DES RECHERCHES-MATHEMATIQUES</t>
  </si>
  <si>
    <t>HDR en mathématiques</t>
  </si>
  <si>
    <t>HDR en mathématiques appliquées et calcul scientifique</t>
  </si>
  <si>
    <t>HABILITATION A DIRIGER DES RECHERCHES-MECANIQUE, GENIE MECANIQUE</t>
  </si>
  <si>
    <t>HDR en mécanique</t>
  </si>
  <si>
    <t>HABILITATION A DIRIGER DES RECHERCHES-MEDECINE</t>
  </si>
  <si>
    <t>HDR Santé Publique</t>
  </si>
  <si>
    <t>HABILITATION A DIRIGER DES RECHERCHES-PHYSIQUE</t>
  </si>
  <si>
    <t>HDR en astrophysique, plasmas, nucléaire</t>
  </si>
  <si>
    <t>HDR en automatiq &amp; productiq, signal &amp; image, ing cognitiq</t>
  </si>
  <si>
    <t>HDR en lasers, matières, nanosciences</t>
  </si>
  <si>
    <t>HABILITATION A DIRIGER DES RECHERCHES-SCIENCES DE GESTION</t>
  </si>
  <si>
    <t>HDR Sciences de gestion</t>
  </si>
  <si>
    <t>HABILITATION A DIRIGER DES RECHERCHES-SCIENCES DE LA VIE</t>
  </si>
  <si>
    <t>HDR en sciences de la vie</t>
  </si>
  <si>
    <t>HABILITATION A DIRIGER DES RECHERCHES-SCIENCES DE L'UNIVERS</t>
  </si>
  <si>
    <t>HDR en écologie évolutive, fonctionnelle et des communautés</t>
  </si>
  <si>
    <t>HDR en physique de l'environnement</t>
  </si>
  <si>
    <t>HDR en sédimentologie marine et paléoclimats</t>
  </si>
  <si>
    <t>HABILITATION A DIRIGER DES RECHERCHES-SCIENCES ECONOMIQUES</t>
  </si>
  <si>
    <t>HDR en Sciences économiques</t>
  </si>
  <si>
    <t>HABILITATION A DIRIGER DES RECHERCHES-SCIENCES ET TECHNOLOGIE INDUSTRIELLES</t>
  </si>
  <si>
    <t>HDR Biogéochimie et écosystèmes</t>
  </si>
  <si>
    <t>HABILITATION A DIRIGER DES RECHERCHES-SCIENCES JURIDIQUES</t>
  </si>
  <si>
    <t>HDR Droit privé et sciences criminelles</t>
  </si>
  <si>
    <t>HABILITATION A DIRIGER DES RECHERCHES-SCIENCES POLITIQUES</t>
  </si>
  <si>
    <t>HDR en Science politique</t>
  </si>
  <si>
    <t>HABILITATION A DIRIGER DES RECHERCHES-SOCIOLOGIE, DEMOGRAPHIE</t>
  </si>
  <si>
    <t>HDR sociologie</t>
  </si>
  <si>
    <t>HABILITATION A DIRIGER DES RECHERCHES-S.T.A.P.S.</t>
  </si>
  <si>
    <t>HDR sciences et techniques des activités physiques sportives</t>
  </si>
  <si>
    <t>L2 AES - Agen</t>
  </si>
  <si>
    <t>L2 AES - Périgueux</t>
  </si>
  <si>
    <t>L2 AES - Pessac</t>
  </si>
  <si>
    <t>L3 Administration économique et sociale - Pessac</t>
  </si>
  <si>
    <t>L2 Chimie</t>
  </si>
  <si>
    <t>L2 Chimie  - Option santé</t>
  </si>
  <si>
    <t>L2 Chimie - Parcours international</t>
  </si>
  <si>
    <t>L3 Chimie</t>
  </si>
  <si>
    <t>L3 Chimie - Option santé</t>
  </si>
  <si>
    <t>L3 Chimie - Parcours international</t>
  </si>
  <si>
    <t>L2 Droit - Agen</t>
  </si>
  <si>
    <t>L2 Droit International et Européen (Vilnius)</t>
  </si>
  <si>
    <t>L2 Droit - Option santé - Agen</t>
  </si>
  <si>
    <t>L2 Droit - Option santé - Périgueux</t>
  </si>
  <si>
    <t>L2 Droit - Option santé - Pessac</t>
  </si>
  <si>
    <t>L2 Droit Parcours international Droit français-Droit anglais</t>
  </si>
  <si>
    <t>L2 Droit parcours international droit français-droit espagnol</t>
  </si>
  <si>
    <t>L2 Droit parcours international franco-allemand en droit</t>
  </si>
  <si>
    <t>L2 Droit Parcours International pour étudiants étrangers</t>
  </si>
  <si>
    <t>L2 Droit - Périgueux</t>
  </si>
  <si>
    <t>L2 Droit - Pessac</t>
  </si>
  <si>
    <t>L3 Administration Publique</t>
  </si>
  <si>
    <t>L3 Droit International et Européen</t>
  </si>
  <si>
    <t>L3 Droit International et Européen parc. Intern. Etud. Etra.</t>
  </si>
  <si>
    <t>L3 Droit Parcours Droit de l'Entreprise - Périgueux</t>
  </si>
  <si>
    <t>L3 Droit Parcours Droit de l'Entreprise - Pessac</t>
  </si>
  <si>
    <t>L3 Droit Parcours Droit judiciaire - Agen</t>
  </si>
  <si>
    <t>L3 Droit Parcours Droit judiciaire - Périgueux</t>
  </si>
  <si>
    <t>L3 Droit Parcours Droit judiciaire - Pessac</t>
  </si>
  <si>
    <t>L3 Droit Parcours Droit privé</t>
  </si>
  <si>
    <t>L3 Droit Parcours Droit Public - Pessac</t>
  </si>
  <si>
    <t>L3 Droit parcours international droit français-droit espagno</t>
  </si>
  <si>
    <t>L3 Droit parcours international franco-allemand en droit</t>
  </si>
  <si>
    <t>L3 Droit Parcours Science Politique</t>
  </si>
  <si>
    <t>L3 Droit privé- Agen</t>
  </si>
  <si>
    <t>L3 parcours international droit français-droit anglais</t>
  </si>
  <si>
    <t>L2 Economie Gestion</t>
  </si>
  <si>
    <t>L2 Economie Gestion - Option santé</t>
  </si>
  <si>
    <t>L2 International economic</t>
  </si>
  <si>
    <t>L3 Comptabilité, contrôle, finance</t>
  </si>
  <si>
    <t>L3 Comptabilité, contrôle, finance - en alternance</t>
  </si>
  <si>
    <t xml:space="preserve">L3 Gestion - Option santé </t>
  </si>
  <si>
    <t>L3 International economic</t>
  </si>
  <si>
    <t>L3 Méthodes informatiques appliquées gestion des entreprises</t>
  </si>
  <si>
    <t>L3 Sciences du management - Naples FR</t>
  </si>
  <si>
    <t>L3 Sciences du management - Naples IT</t>
  </si>
  <si>
    <t>L3 Sciences du management - Pessac</t>
  </si>
  <si>
    <t>L3 Stratégie, décisons et politiques économiques</t>
  </si>
  <si>
    <t>L3 Stratégie, décisons et politiques économiques - MAGEFI 1</t>
  </si>
  <si>
    <t>L3 Stratégie, décisons et politiques économiques- Magistère sciences économiques (Mageval)</t>
  </si>
  <si>
    <t>Licence 3 Economie de la firme</t>
  </si>
  <si>
    <t>HUMANITES</t>
  </si>
  <si>
    <t>Licence 2 Humanité parcours Histoire et cultures des mondes anciens</t>
  </si>
  <si>
    <t>L2 Informatique</t>
  </si>
  <si>
    <t>L2 Informatique - Parcours CMI ingénierie de la statistique et informatique</t>
  </si>
  <si>
    <t>L2 Informatique - Parcours CMI optimisation mathématique et algorithmes pour l'aide à la décision</t>
  </si>
  <si>
    <t>L2 Informatique - Parcours international</t>
  </si>
  <si>
    <t>L2 Mathématiques-informatique</t>
  </si>
  <si>
    <t>L3 Informatique</t>
  </si>
  <si>
    <t>L3 Informatique - Parcours CMI ingénierie de la statistique et informatique</t>
  </si>
  <si>
    <t>L3 Informatique - Parcours CMI optimisation mathématique et algorithmes pour l'aide à la décision</t>
  </si>
  <si>
    <t>L3 Informatique - Parcours informatique de gestion (MIAGE)</t>
  </si>
  <si>
    <t>L3 Informatique - Parcours international</t>
  </si>
  <si>
    <t>L3 Informatique -Parcours international mathématiques-informatique</t>
  </si>
  <si>
    <t>L3 Informatique - Parcours mathématiques-informatique</t>
  </si>
  <si>
    <t>L2 Mathématiques</t>
  </si>
  <si>
    <t>L2 Mathématiques - Parcours CMI ingénierie de la statistique et informatique</t>
  </si>
  <si>
    <t>L2 Mathématiques - Parcours CMI optimisation mathématique et algorithmes pour l'aide à la décision</t>
  </si>
  <si>
    <t>L2 Mathématiques - Parcours international</t>
  </si>
  <si>
    <t>L2 Mathématiques - Parcours mathématiques-informatique - International</t>
  </si>
  <si>
    <t>L3 Mathématiques-informatique</t>
  </si>
  <si>
    <t>L3 Mathématiques - Parcours CMI ingénierie de la statistique et informatique</t>
  </si>
  <si>
    <t>L3 Mathématiques - Parcours CMI optimisation mathématique et algorithmes pour l'aide à la décision</t>
  </si>
  <si>
    <t>L3 Mathématiques - Parcours ingénierie mathématiques</t>
  </si>
  <si>
    <t>L3 Mathématiques - Parcours ingénierie mathématiques - International</t>
  </si>
  <si>
    <t>L3 Mathématiques - Parcours mathématiques fondamentales</t>
  </si>
  <si>
    <t>L3 Mathématiques - Parcours mathématiques fondamentales - International</t>
  </si>
  <si>
    <t>L2 Math et info appliquées aux sciences humaines et sociales</t>
  </si>
  <si>
    <t>L3 MIASHS parcours Economie Gestion</t>
  </si>
  <si>
    <t>L3 MIASHS parcours Sciences Cognitives</t>
  </si>
  <si>
    <t>L2 CMI  Rayonnements et instrumentation</t>
  </si>
  <si>
    <t>L2 Physique</t>
  </si>
  <si>
    <t>L2 Physique - Parcours international</t>
  </si>
  <si>
    <t>L3 CMI Instrumentation des rayonnements</t>
  </si>
  <si>
    <t>L3 Physique</t>
  </si>
  <si>
    <t>L3 Physique - Parcours international</t>
  </si>
  <si>
    <t>L2 Physique, Chimie</t>
  </si>
  <si>
    <t>L2 Physique, Chimie - Parcours international</t>
  </si>
  <si>
    <t>L3 Physique, Chimie</t>
  </si>
  <si>
    <t>L3 Physique, Chimie - Parcours international</t>
  </si>
  <si>
    <t>L3 Psychologie</t>
  </si>
  <si>
    <t>L3 Psychologie - Option santé</t>
  </si>
  <si>
    <t>L2 CMI Ingénierie géologique et civile</t>
  </si>
  <si>
    <t>L2 Sciences de la Terre</t>
  </si>
  <si>
    <t>L3 CMI Ingénierie géologique et civile</t>
  </si>
  <si>
    <t>L3 Génie géologique et civil</t>
  </si>
  <si>
    <t>L3  Sc. de la Terre parcours Géosciences &amp; environnement</t>
  </si>
  <si>
    <t>L2 Biologie</t>
  </si>
  <si>
    <t>L2 Biologie - Option santé</t>
  </si>
  <si>
    <t>L2 Sciences de la vie - Parcours international</t>
  </si>
  <si>
    <t>L2 Technologies pour la Santé</t>
  </si>
  <si>
    <t>L3 Sciences de la vie et de la terre</t>
  </si>
  <si>
    <t>L3 Sciences de la vie - Parcours IBDD-NAU</t>
  </si>
  <si>
    <t>L3 Sciences de la vie - Parcours international</t>
  </si>
  <si>
    <t>L3 Sciences du vivant</t>
  </si>
  <si>
    <t>L3 Sciences du vivant - Option santé</t>
  </si>
  <si>
    <t>L3 Sciences et Technologies de l'Aliment</t>
  </si>
  <si>
    <t>L3 Technologies pour la Santé</t>
  </si>
  <si>
    <t>L2 Sciences de la  vigne et du vin</t>
  </si>
  <si>
    <t>L3 Sciences de la Vigne et du Vin parcours Analyse, qualité et environnement</t>
  </si>
  <si>
    <t>L3 Sciences de la Vigne et du Vin  parcours Fondamentaux pour la viticulture et l’oenologie</t>
  </si>
  <si>
    <t>L3 Sciences de l'éducation et de la formation</t>
  </si>
  <si>
    <t>L3 Sciences de l'homme, anthropologie, ethnologie</t>
  </si>
  <si>
    <t>2ème année  cycle pluridisciplinaire d'études supérieures - Mention Sciences et société</t>
  </si>
  <si>
    <t>3ème année cycle pluridisciplinaire d'études supérieures</t>
  </si>
  <si>
    <t>L2 STAPS : activité physique adaptée et santé</t>
  </si>
  <si>
    <t>L3 STAPS : activité physique adaptée et santé</t>
  </si>
  <si>
    <t>L2 STAPS : éducation et motricité</t>
  </si>
  <si>
    <t>L3 STAPS : éducation et motricité</t>
  </si>
  <si>
    <t>L2 STAPS : entraînement sportif</t>
  </si>
  <si>
    <t>L3 STAPS : entraînement sportif</t>
  </si>
  <si>
    <t>L2 STAPS : management du sport</t>
  </si>
  <si>
    <t>L3 STAPS : management du sport</t>
  </si>
  <si>
    <t>L2 Sciences pour l'ingénieur - Parcours CMI IMSAT</t>
  </si>
  <si>
    <t>L2 Sciences pour l'ingénieur - Parcours CMI Mécanique, génie civil, énergétique</t>
  </si>
  <si>
    <t>L2 Sciences pour l'ingénieur - Parcours Electronique, énergie électrique, automatique</t>
  </si>
  <si>
    <t>L2 Sciences pour l'ingénieur - Parcours Electronique, énergie électrique, automatique - International</t>
  </si>
  <si>
    <t>L2 Sciences pour l'ingénieur - Parcours Mécanique</t>
  </si>
  <si>
    <t>L2 Sciences pour l'ingénieur - Parcours Mécanique - International</t>
  </si>
  <si>
    <t>L3 Sciences pour l'ingénieur - Parcours CMI IMSAT</t>
  </si>
  <si>
    <t>L3 Sciences pour l'ingénieur - Parcours CMI Mécanique, génie civil, énergétique</t>
  </si>
  <si>
    <t>L3 Sciences pour l'ingénieur - Parcours Electronique, énergie électrique, automatique</t>
  </si>
  <si>
    <t>L3 Sciences pour l'ingénieur - Parcours Electronique, énergie électrique, automatique - International</t>
  </si>
  <si>
    <t>L3 Sciences pour l'ingénieur - Parcours IMSAT</t>
  </si>
  <si>
    <t>L3 Sciences pour l'ingénieur - Parcours Mécanique</t>
  </si>
  <si>
    <t>L3 Sciences pour l'ingénieur - Parcours Mécanique - International</t>
  </si>
  <si>
    <t>L3 Sciences pour l'ingénieur - Parcours personnalisé PEPSCI</t>
  </si>
  <si>
    <t>L3 Sociologie</t>
  </si>
  <si>
    <t>LICENCE PROF</t>
  </si>
  <si>
    <t>ACTIVITES JURIDIQUES : METIERS DU DROIT PRIVE</t>
  </si>
  <si>
    <t>LP Activités juridiques : métiers du droit privé Contentieux-recouvrement</t>
  </si>
  <si>
    <t>LP Activités juridiques : parcours métiers de l'assurance</t>
  </si>
  <si>
    <t>AGRONOMIE</t>
  </si>
  <si>
    <t>LP Outils Biotechnologiques et Agro-écologiques au service d</t>
  </si>
  <si>
    <t>ASSURANCE, BANQUE, FINANCE : CHARGE DE CLIENTELE</t>
  </si>
  <si>
    <t>Licence Professionnelle Gestion du patrimoine</t>
  </si>
  <si>
    <t>LP Assurance, banque, finance : chargé de clientèle parc CCP</t>
  </si>
  <si>
    <t>CHIMIE ANALYTIQUE, CONTROLE, QUALITE, ENVIRONNEMENT</t>
  </si>
  <si>
    <t>LP Méthodes physico-chimiques d'analyse</t>
  </si>
  <si>
    <t>CHIMIE ET PHYSIQUE DES MATERIAUX</t>
  </si>
  <si>
    <t>Licence Pro Elaboration, caractérisation et recyclage des matériaux pour une transition énergétique durable</t>
  </si>
  <si>
    <t>CHIMIE : FORMULATION</t>
  </si>
  <si>
    <t>LP Formulation des Milieux Dispersés</t>
  </si>
  <si>
    <t>LP Formulation des Polymères</t>
  </si>
  <si>
    <t>COMMERCE ET DISTRIBUTION</t>
  </si>
  <si>
    <t>LP Commerce et distribution parcours Manag. gestion du rayon</t>
  </si>
  <si>
    <t>GESTION DES STRUCTURES SANITAIRES ET SOCIALES</t>
  </si>
  <si>
    <t>LP Gestion des structures sanitaires et sociales - Parcours responsable de structures sociales et médico-sociales</t>
  </si>
  <si>
    <t>GESTION ET DEVELOPPEMENT DES ORGANISATIONS, DES SERVICES SPORTIFS ET DE LOISIRS</t>
  </si>
  <si>
    <t>LP Management des entreprises sportives</t>
  </si>
  <si>
    <t>GESTION ET MAINTENANCE DES INSTALLATIONS ENERGETIQUES</t>
  </si>
  <si>
    <t>LP Démantèlement, dépollution et gestion des déchets sensibles</t>
  </si>
  <si>
    <t>INDUSTRIES AGROALIMENTAIRES : GESTION, PRODUCTION ET VALORISATION</t>
  </si>
  <si>
    <t>LP Démarche qualité et maîtrise des risques en industries agro-alimentaires</t>
  </si>
  <si>
    <t>LP Management de la gestion de production et valorisation en industrie agroalimentaire</t>
  </si>
  <si>
    <t>INDUSTRIES PHARMACEUTIQUES, COSMETOLOGIQUES ET DE SANTE : GESTION, PRODUCTION ET VALORISATION</t>
  </si>
  <si>
    <t>LP Développement, production, maîtrise des process industriels</t>
  </si>
  <si>
    <t>INTERVENTION SOCIALE : ACCOMPAGNEMENT DE PUBLICS SPECIFIQUES</t>
  </si>
  <si>
    <t>Licence pro Intervention sociale : accompagnement de publics spécifiques - Parcours Médiateur Santé-Pair</t>
  </si>
  <si>
    <t>INTERVENTION SOCIALE : INSERTION ET REINSERTION SOCIALE ET PROFESSIONNELLE</t>
  </si>
  <si>
    <t>LP Intervention sociale : insertion et réinsertion sociale et professionnelle</t>
  </si>
  <si>
    <t>MAINTENANCE ET TECHNOLOGIE : SYSTEMES PLURITECHNIQUES</t>
  </si>
  <si>
    <t>LP Lasers, contrôle et maintenance</t>
  </si>
  <si>
    <t>MANAGEMENT ET GESTION DES ORGANISATIONS</t>
  </si>
  <si>
    <t>LP Management et gestion des organisations parc. Man.PME-PMI</t>
  </si>
  <si>
    <t>METIERS DE LA GESTION ET DE LA COMPTABILITE : COMPTABILITE ET PAIE</t>
  </si>
  <si>
    <t>LP Gestion de la paie et du social</t>
  </si>
  <si>
    <t>METIERS DE LA GESTION ET DE LA COMPTABILITE : REVISION COMPTABLE</t>
  </si>
  <si>
    <t>LP Métiers de la gestion et de la comptabilité : révis.comptable</t>
  </si>
  <si>
    <t>LP Métiers de la gestion et de la comptabilité : révision comptable - Agen</t>
  </si>
  <si>
    <t>METIERS DE LA QUALITE</t>
  </si>
  <si>
    <t>LP biologie médicale et établissements de santé</t>
  </si>
  <si>
    <t>LP Industries de la Santé</t>
  </si>
  <si>
    <t>METIERS DE LA SANTE : MANAGEMENT DES ETABLISSEMENTS D'HYDROTHERAPIE</t>
  </si>
  <si>
    <t>LP Management des établissements d'hydrothérapie</t>
  </si>
  <si>
    <t>METIERS DE LA SANTE : NUTRITION, ALIMENTATION</t>
  </si>
  <si>
    <t>LP Prévention et comportement de santé</t>
  </si>
  <si>
    <t>METIERS DE LA SANTE : TECHNOLOGIES</t>
  </si>
  <si>
    <t>LP Gestion du risque sanitaire des eaux</t>
  </si>
  <si>
    <t>METIERS DE L'ENERGETIQUE, DE L'ENVIRONNEMENT ET DU GENIE CLIMATIQUE</t>
  </si>
  <si>
    <t>LP Métiers de l'énergétique, de l'environnement et du génie climatique parcours Expertise énergétique</t>
  </si>
  <si>
    <t>METIERS DE L'IMMOBILIER : GESTION ET DEVELOPPEMENT DE PATRIMOINE IMMOBILIER</t>
  </si>
  <si>
    <t>Licence Pro Métiers de l'immobilier : gestion et administration des biens</t>
  </si>
  <si>
    <t>METIERS DE L'IMMOBILIER : TRANSACTION ET COMMERCIALISATION DE BIENS IMMOBILIERS</t>
  </si>
  <si>
    <t>LP Métiers de l'immobilier : transaction et commercialisation de biens immobiliers</t>
  </si>
  <si>
    <t>METIERS DE L'INDUSTRIE : INDUSTRIE AERONAUTIQUE</t>
  </si>
  <si>
    <t>LP maintenance aéronautique avionique</t>
  </si>
  <si>
    <t>LP maintenance aéronautique structure</t>
  </si>
  <si>
    <t>METIERS DE L'INFORMATIQUE : ADMINISTRATION ET SECURITE DES SYSTEMES ET DES RESEAUX</t>
  </si>
  <si>
    <t>LP Administration et Développement de Systèmes Informatiques à base de Logiciels Libres et Hybrides</t>
  </si>
  <si>
    <t>METIERS DES ADMINISTRATIONS ET COLLECTIVITES TERRITORIALES</t>
  </si>
  <si>
    <t>LP Métiers Administrations et Collectivités Territoriales</t>
  </si>
  <si>
    <t>LP Métiers Administrations et Collectivités Territoriales -App</t>
  </si>
  <si>
    <t>METIERS DU NOTARIAT</t>
  </si>
  <si>
    <t>LP Métiers du notariat</t>
  </si>
  <si>
    <t>LP Métiers du notariat - Périgueux</t>
  </si>
  <si>
    <t>METIERS DU TOURISME : COMMUNICATION ET VALORISATION DES TERRITOIRES</t>
  </si>
  <si>
    <t>LP métiers du tourisme : communication et développement des territoires parcours oenotourisme</t>
  </si>
  <si>
    <t>ORGANISATION, MANAGEMENT DES SERVICES DE L'AUTOMOBILE</t>
  </si>
  <si>
    <t>LP Organisation, management des services de l'automobile</t>
  </si>
  <si>
    <t>TECHNICO-COMMERCIAL</t>
  </si>
  <si>
    <t>LP Technico-commercial parcours CBSI</t>
  </si>
  <si>
    <t>M2 MEEF 1er degré (Agen)</t>
  </si>
  <si>
    <t>M2 MEEF 1er degré (Bordeaux)</t>
  </si>
  <si>
    <t>M2 MEEF 1er degré (Mont de Marsan)</t>
  </si>
  <si>
    <t>M2 MEEF 1er degré - Parcours bilingue Français / Basque (Pau)</t>
  </si>
  <si>
    <t>M2 MEEF 1er degré - Parcours bilingue Français / Occitan (Pau)</t>
  </si>
  <si>
    <t>M2 MEEF 1er degré (Pau)</t>
  </si>
  <si>
    <t>M2 MEEF 1er degré (Périgueux)</t>
  </si>
  <si>
    <t>M2 MEEF 2nd degré - Biotechnologie (CAPET/CAPLP) - Bordeaux</t>
  </si>
  <si>
    <t>M2 MEEF 2nd degré - Documentation - Bordeaux</t>
  </si>
  <si>
    <t>M2 MEEF 2nd degré - Eco-Gestion (CAPET/CAPLP) - Bordeaux</t>
  </si>
  <si>
    <t>M2 MEEF 2nd degré - Education physique et sportive - Bordeaux</t>
  </si>
  <si>
    <t>M2 MEEF 2nd degré - Lettres-Histoire-Géo (CAPLP) - Bordeaux</t>
  </si>
  <si>
    <t>M2 MEEF 2nd degré - Lettres-Langues (CAPLP) - Bordeaux</t>
  </si>
  <si>
    <t>M2 MEEF 2nd degré - Mathématiques</t>
  </si>
  <si>
    <t>M2 MEEF 2nd degré - Physique-chimie - Bordeaux</t>
  </si>
  <si>
    <t>M2 MEEF 2nd degré - Sciences de vie et de terre - Bordeaux</t>
  </si>
  <si>
    <t>M2 MEEF 2nd degré - Sciences éco et sociales - Bordeaux</t>
  </si>
  <si>
    <t>M2 MEEF  - Encadrement éducatif (CPE)</t>
  </si>
  <si>
    <t>M2 MEEF PIF - Education et Formation à l'International / IET</t>
  </si>
  <si>
    <t>M2 MEEF PIF-Eduquer, former à la transition écologique et au  développement durable</t>
  </si>
  <si>
    <t>M2 MEEF PIF / Innovations et didactiques</t>
  </si>
  <si>
    <t>M2 MEEF - PIF / Médiations et médiatisations de savoirs</t>
  </si>
  <si>
    <t>M2 MEEF PIF- Métier de Formateur, Conseil et Accompagnement</t>
  </si>
  <si>
    <t>M2 MEEF PIF Pilotage de projets éduc local et international</t>
  </si>
  <si>
    <t>M2 Anthropologie, Cultures, politique, sociétés</t>
  </si>
  <si>
    <t>M2 Anthropologie, Santé, Migrations, Médiations</t>
  </si>
  <si>
    <t>M2 parcours franco-belge en anthropologie</t>
  </si>
  <si>
    <t>M2 Anthropologie Biologique</t>
  </si>
  <si>
    <t>M2 Archéothanatologie</t>
  </si>
  <si>
    <t>M2 Préhistoire, géoarchéologie, archéozoologie</t>
  </si>
  <si>
    <t>M2 Biochimie moléculaire, cellulaire et appliquée</t>
  </si>
  <si>
    <t>M2 Agro-écologie et gestion des ressources</t>
  </si>
  <si>
    <t>M2 Biodiversité et fonctionnement des écosystèmes terrestres</t>
  </si>
  <si>
    <t>M2 Biodiversité et suivis environnementaux</t>
  </si>
  <si>
    <t>M2 Préparation  à l'agrégation SV-STU</t>
  </si>
  <si>
    <t>M2 Biologie computationnelle</t>
  </si>
  <si>
    <t>M2 Du génome aux écosystèmes</t>
  </si>
  <si>
    <t>M2 Agrobiomedical sciences</t>
  </si>
  <si>
    <t>M2 Amélioration des plantes pour une production durable</t>
  </si>
  <si>
    <t>M2 Biologie, agrosciences - Parcours Agro-écologie et gestion des ressources (AGROGER)</t>
  </si>
  <si>
    <t>M2 Plantes et molécules d'intérêt : caractérisation et valorisation</t>
  </si>
  <si>
    <t>M2 Production et innovations en agro-alimentaire</t>
  </si>
  <si>
    <t>M2 Santé des plantes et interaction avec l’environnement</t>
  </si>
  <si>
    <t>M2 Biologie cellulaire, physiologie et pathologie</t>
  </si>
  <si>
    <t>M2 Cancer biology - Parcours international</t>
  </si>
  <si>
    <t>M2 Génétique Moléculaire et Cellulaire</t>
  </si>
  <si>
    <t>M2 Microbio-immunologie</t>
  </si>
  <si>
    <t>M2 Microbiologie-immunologie Professionel</t>
  </si>
  <si>
    <t>M2 Advanced Materials Innovative recycling (AMIR)</t>
  </si>
  <si>
    <t>M2 Chimie organique, sciences du vivant et Nanochimie</t>
  </si>
  <si>
    <t>M2 Chimie Parcours  Graduate Program SENSE – Gestion Environnementale</t>
  </si>
  <si>
    <t>M2 Ecotoxicologie et chimie de l'environnement</t>
  </si>
  <si>
    <t>M2 Ecotoxicologie et chimie de l'environnement (Canada)</t>
  </si>
  <si>
    <t>M2 Environmental Contamination and toxicology</t>
  </si>
  <si>
    <t>M2 EUREKA / Advanced Functional Materials</t>
  </si>
  <si>
    <t>M2 Matériaux avancés</t>
  </si>
  <si>
    <t>M2 Molécules et macromolécules fonctionnelles</t>
  </si>
  <si>
    <t>M2 PCCP (Graduate program Light S&amp;T)</t>
  </si>
  <si>
    <t>M2 Polymer sciences - Espagne</t>
  </si>
  <si>
    <t>M2 Qualité, sécurité, environnement</t>
  </si>
  <si>
    <t>M2 Comptabilité - contrôle - audit</t>
  </si>
  <si>
    <t>M2 Contrôle de gestion et audit interne</t>
  </si>
  <si>
    <t>M2 Direction financière contrôle de gestion audit Interne Ex</t>
  </si>
  <si>
    <t>M2 Administration, usages et droit des institutions artistiques et des nouveautés dans la culture et l'évènementiel</t>
  </si>
  <si>
    <t>M2 Droit de la santé</t>
  </si>
  <si>
    <t>M2 Banque, financement et recouvrement</t>
  </si>
  <si>
    <t>M2 Contrats d'affaires et droit du marché</t>
  </si>
  <si>
    <t>M2 Contrats d'affaires et droit du marché- Apprentissage</t>
  </si>
  <si>
    <t>M2 Droit de la vigne et du vin</t>
  </si>
  <si>
    <t>M2 Droit de la vigne et du vin- Apprentissage</t>
  </si>
  <si>
    <t>M2 Droit des affaires approfondi</t>
  </si>
  <si>
    <t>M2 Droit des affaires comparé</t>
  </si>
  <si>
    <t>M2 Droit des affaires et fiscalité</t>
  </si>
  <si>
    <t>M2 Droit des affaires et fiscalité - Apprentissage</t>
  </si>
  <si>
    <t>M2 Fiscalité des affaires et du patrimoine</t>
  </si>
  <si>
    <t>M2 Fiscalité des affaires et du patrimoine - Apprentissage</t>
  </si>
  <si>
    <t>M2 Ingénierie juridique et financière des sociétés</t>
  </si>
  <si>
    <t>M2 Droit et gouvernance de l'Union européenne</t>
  </si>
  <si>
    <t>M2 Etudes juridiques européennes</t>
  </si>
  <si>
    <t>M2 Expertise en affaires européennes</t>
  </si>
  <si>
    <t>M2 Droit des échanges euro-méditerranéens - Rabat</t>
  </si>
  <si>
    <t>M2 Droit des relations transatlantiques - Laval</t>
  </si>
  <si>
    <t>M2 Droit des transports</t>
  </si>
  <si>
    <t>M2 Droit international</t>
  </si>
  <si>
    <t>M2 Droit notarial</t>
  </si>
  <si>
    <t>M2 Criminologie</t>
  </si>
  <si>
    <t>M2 Droit de l'exécution des peines et droits de l'homme</t>
  </si>
  <si>
    <t>M2 Droit pénal approfondi</t>
  </si>
  <si>
    <t>M2 Droit pénal comparé</t>
  </si>
  <si>
    <t>M2 Droit pénal européen et international</t>
  </si>
  <si>
    <t>M2 Droit répressif économique</t>
  </si>
  <si>
    <t>M2 Droit répressif économique- Apprentissage</t>
  </si>
  <si>
    <t>M2 Droit de l'urbanisme, construction et immobilier</t>
  </si>
  <si>
    <t>M2 Droit des personnes et des familles</t>
  </si>
  <si>
    <t>M2 Droit du patrimoine</t>
  </si>
  <si>
    <t>M2 Droit du patrimoine - Apprentissage</t>
  </si>
  <si>
    <t>M2 Droit et pratique de l'assurance (Année 1) FC</t>
  </si>
  <si>
    <t>M2 Droit et pratique de l'assurance (année 2) FC</t>
  </si>
  <si>
    <t>M2 Droit privé approfondi</t>
  </si>
  <si>
    <t>M2 Droit privé comparé</t>
  </si>
  <si>
    <t>M2 Action territoriale</t>
  </si>
  <si>
    <t>M2 Action territoriale- Apprentissage</t>
  </si>
  <si>
    <t>M2 Droit de l'urbanisme, construction et aménagement</t>
  </si>
  <si>
    <t>M2 Droit et pratique des contentieux publics</t>
  </si>
  <si>
    <t>M2 Droit et pratique des contentieux publics - Apprentissage</t>
  </si>
  <si>
    <t>M2 Droit public approfondi</t>
  </si>
  <si>
    <t>M2 Droit public comparé</t>
  </si>
  <si>
    <t>M2 Droit public des affaires - Apprentissage</t>
  </si>
  <si>
    <t>M2 Droit public des affaires - IEP Apprentissage</t>
  </si>
  <si>
    <t>M2 Droit public spécialisé franco-hellénique - Athènes</t>
  </si>
  <si>
    <t>M2 Droit de l'emploi et des relations sociales</t>
  </si>
  <si>
    <t>M2 Droit des relations de travail dans l'entreprise</t>
  </si>
  <si>
    <t>M2 Droit du travail et de la protection sociale</t>
  </si>
  <si>
    <t>M2 Droit social comparé</t>
  </si>
  <si>
    <t>M2 Analyse des politiques publiques</t>
  </si>
  <si>
    <t>M2 CCPD / Double Dipl Universität Bayreuth</t>
  </si>
  <si>
    <t>M2  Conception et conduite projets développement et urgence</t>
  </si>
  <si>
    <t>M2 Économiste-analyste de données pour le développement</t>
  </si>
  <si>
    <t>M2 Etudes d'impacts environnementaux</t>
  </si>
  <si>
    <t>M2 Ingénieur-économiste de l'énergie et de l'environnement</t>
  </si>
  <si>
    <t>M2 Commerce et stratégies internationales</t>
  </si>
  <si>
    <t>M2 Economic affairs</t>
  </si>
  <si>
    <t>M2 Economie, banque et finance internationales</t>
  </si>
  <si>
    <t>M2 Economie, banque et finance internationales - Vérone</t>
  </si>
  <si>
    <t>M2 Economie, banque et finance internationales - Vérone - Italiens entrants</t>
  </si>
  <si>
    <t>M2 Entrepreneuriat</t>
  </si>
  <si>
    <t>M2 Corporate finance</t>
  </si>
  <si>
    <t>M2  Géoressources</t>
  </si>
  <si>
    <t>M2 Géotechnique et géorisques</t>
  </si>
  <si>
    <t>Master 2 Géoressources, géorisques, géotechnique CMI Ingénierie géologique et civile</t>
  </si>
  <si>
    <t>M2 Gestion de patrimoine</t>
  </si>
  <si>
    <t>M2 Management des ressources humaines</t>
  </si>
  <si>
    <t>M2 Management des ressources humaines - Executive</t>
  </si>
  <si>
    <t>M2 MRH - FOAD</t>
  </si>
  <si>
    <t>M2 Culture juridique</t>
  </si>
  <si>
    <t>M2 Algorithmes et modèles</t>
  </si>
  <si>
    <t>M2 Calcul intensif et sciences des données</t>
  </si>
  <si>
    <t>M2 Génie logiciel</t>
  </si>
  <si>
    <t>M2  Image processing and computer vision</t>
  </si>
  <si>
    <t>M2 Informatique - Parcours CMI Statistique et informatique</t>
  </si>
  <si>
    <t>M2 Informatique - Parcours cryptologie et sécurité informatique</t>
  </si>
  <si>
    <t>M2 Informatique pour l'image et le son</t>
  </si>
  <si>
    <t>M2 Intelligence artificielle</t>
  </si>
  <si>
    <t>M2 Systèmes Autonomes (robots, drones) et Interactions</t>
  </si>
  <si>
    <t>M2 Vérification logicielle</t>
  </si>
  <si>
    <t>Master 2 Informatique - Parcours ingénierie de l'informatique</t>
  </si>
  <si>
    <t>M2 Bio-matériaux et dispositifs médicaux</t>
  </si>
  <si>
    <t>M2 Automatique et mécatronique, automobile, aéronautique et spatial</t>
  </si>
  <si>
    <t>M2 Enterprise engineering</t>
  </si>
  <si>
    <t>M2 Génie industriel et logistique</t>
  </si>
  <si>
    <t>M2 Ingénierie des systèmes pour l'image et le signal</t>
  </si>
  <si>
    <t>M2 Systèmes électroniques</t>
  </si>
  <si>
    <t>M2 Economie de l'innovation et veille stratégique</t>
  </si>
  <si>
    <t>M2 Economie de l'innovation et veille stratégique - Apprentissage</t>
  </si>
  <si>
    <t>M2 Economie de l'innovation et veille stratégique - Double Diplôme Insubria</t>
  </si>
  <si>
    <t>M2 Economie de l'innovation et veille stratégique - Double Diplôme Sassari</t>
  </si>
  <si>
    <t>M2 Ingénierie du développement économique territorial</t>
  </si>
  <si>
    <t>M2 Ingénierie du développement économique territorial - Apprentissage</t>
  </si>
  <si>
    <t>M2 Contentieux judiciaire</t>
  </si>
  <si>
    <t>M2 Modes alternatifs de réglement des litiges</t>
  </si>
  <si>
    <t>M2 CMI Ingénierie des Systèmes embarqués</t>
  </si>
  <si>
    <t>M2 CMI Maintenance aéronautique avionique</t>
  </si>
  <si>
    <t>M2 CMI Maintenance aéronautique structure</t>
  </si>
  <si>
    <t>M2 Ingénierie des Structures composites</t>
  </si>
  <si>
    <t>M2 Ingénierie des Systèmes embarqués</t>
  </si>
  <si>
    <t>M2 Maintenance aéronautique avionique</t>
  </si>
  <si>
    <t>M2 Maintenance aéronautique structure</t>
  </si>
  <si>
    <t>M2 Support client pour l'aéronautique</t>
  </si>
  <si>
    <t>M2 Coaching et développement professionnel</t>
  </si>
  <si>
    <t>M2 Management de la Responsabilité sociétale des Entreprises</t>
  </si>
  <si>
    <t>M2 Management des organisations à but non lucratif</t>
  </si>
  <si>
    <t>M2 Management parcours IBM</t>
  </si>
  <si>
    <t>M2 MAE Executive</t>
  </si>
  <si>
    <t>M2 MAE - Exécutive - CAFDES Année 1</t>
  </si>
  <si>
    <t>M2 MAE - Exécutive - CAFDES Année 2</t>
  </si>
  <si>
    <t>M2 Management général</t>
  </si>
  <si>
    <t>M2 Master in business administration</t>
  </si>
  <si>
    <t>M2 Master in business administration - Brésil</t>
  </si>
  <si>
    <t>M2 Master in business administration - Bulgarie</t>
  </si>
  <si>
    <t>M2 Master in business administration - Equateur</t>
  </si>
  <si>
    <t>M2 Master in business administration - Perou A</t>
  </si>
  <si>
    <t>M2 Master in business administration - Perou C</t>
  </si>
  <si>
    <t>M2 Management et commerce international</t>
  </si>
  <si>
    <t>M2 Commerce et marketing des vins</t>
  </si>
  <si>
    <t>M2 Commercial -  business developer</t>
  </si>
  <si>
    <t>M2 Commercial   business developer  - FOAD</t>
  </si>
  <si>
    <t>M2 Communication media et hors media</t>
  </si>
  <si>
    <t>M2 Marketing stratégique</t>
  </si>
  <si>
    <t>M2 Image, optimisation et Sciences des Données</t>
  </si>
  <si>
    <t>M2 IREF - Finance Quantitative et Actuariat</t>
  </si>
  <si>
    <t>M2 IREF - Risques Economiques et Data Science</t>
  </si>
  <si>
    <t>M2 Mathématiques appliquées, statistique - Parcours CMI Statistique et informatique</t>
  </si>
  <si>
    <t>M2 Modélisation Numérique et Simulation</t>
  </si>
  <si>
    <t>M2 Modélisation statistique et stochastique</t>
  </si>
  <si>
    <t>M2 Recherche opérationnelle et aide à la décision</t>
  </si>
  <si>
    <t>M2 Algant</t>
  </si>
  <si>
    <t>M2 Algèbre, géométrie et théorie des nombres</t>
  </si>
  <si>
    <t>M2 Analyse, équations aux dérivées partielles,  probabilité</t>
  </si>
  <si>
    <t>M2 Cryptologie et sécurité informatique</t>
  </si>
  <si>
    <t>M2 Mathématiques - Agrégation</t>
  </si>
  <si>
    <t>M2 CMI Mécanique, génie civil, énergétique</t>
  </si>
  <si>
    <t>M2 Génie civil</t>
  </si>
  <si>
    <t>M2 Génie mécanique</t>
  </si>
  <si>
    <t>M2 International Master degree in Transfers-Fluids-Materials in Aeronautical and Space Applications</t>
  </si>
  <si>
    <t>M2 Mécanique et Energétique</t>
  </si>
  <si>
    <t>M2 Mécanique fondamentale et applications</t>
  </si>
  <si>
    <t>M2 Sciences du numérique et management</t>
  </si>
  <si>
    <t>M2 Sciences du Numérique et Management Executive</t>
  </si>
  <si>
    <t>M2 Sciences du Numérique et Management Executive - Liban</t>
  </si>
  <si>
    <t>M2 Banque, finance et négoce international</t>
  </si>
  <si>
    <t>M2 Conseiller clientèle professionnelle</t>
  </si>
  <si>
    <t>M2 Conseiller patrimonial</t>
  </si>
  <si>
    <t>M2 Finance verte</t>
  </si>
  <si>
    <t>M2 Euro-mediterranean Master in Neurosciences On-line</t>
  </si>
  <si>
    <t>M2 International Neurosciences</t>
  </si>
  <si>
    <t>M2 Neurasmus, Erasmus Mundus Master in Neuroscience</t>
  </si>
  <si>
    <t>M2 Nutrition Humaine et Santé</t>
  </si>
  <si>
    <t>M2 Benefit assessment of medicines</t>
  </si>
  <si>
    <t>M2 Medicine and public health</t>
  </si>
  <si>
    <t>M2 medicines and risk communication</t>
  </si>
  <si>
    <t>M2 Medicines benefit-risk assessment</t>
  </si>
  <si>
    <t>M2 Medicines risk identification and quantification</t>
  </si>
  <si>
    <t>M2 Pharmaco-épidémiologie</t>
  </si>
  <si>
    <t>M2 Pharmacovigilance</t>
  </si>
  <si>
    <t>M2 Pharmacovigilance and pharmacoepidemiology</t>
  </si>
  <si>
    <t>M2 Agrégation de physique</t>
  </si>
  <si>
    <t>M2 Ambiances et confort, conception pour l'architecture et l'urbain</t>
  </si>
  <si>
    <t>M2 Conception, utilisation, commercialisation de l'instrumentation en physique</t>
  </si>
  <si>
    <t>M2  Instrumentation nucléaire</t>
  </si>
  <si>
    <t>M2 Light, Matter and iNteractions (Graduate program Light S&amp;T)</t>
  </si>
  <si>
    <t>M2 Noyaux,  particules, univers</t>
  </si>
  <si>
    <t>M2 Psychologie clinique de la santé</t>
  </si>
  <si>
    <t>M2 Psychologie clinique et Psychopathologie</t>
  </si>
  <si>
    <t>M2 Psychologie, Cognition et cerveau : neuropsychologie et neuroimagerie cognitives</t>
  </si>
  <si>
    <t>M2 Psychologie du développement typique et atypique et de l'éducation de la petite enfance à l'adolescence</t>
  </si>
  <si>
    <t>M2 Psychologie du travail, de l'orientation et des organisations</t>
  </si>
  <si>
    <t>M2 Psychologie, Ingénierie et recherche psychosociales : environnement et insertions</t>
  </si>
  <si>
    <t>M2 Psychologie, Neuropsychologie clinique</t>
  </si>
  <si>
    <t>M2 Psychologie, Psychogérontologie et santé publique</t>
  </si>
  <si>
    <t>M2 Electromechanical Heart Disease</t>
  </si>
  <si>
    <t>M2 Innovations en santé</t>
  </si>
  <si>
    <t>M2 Biostatistique</t>
  </si>
  <si>
    <t>M2 Management des organisations médicales et médico-sociales</t>
  </si>
  <si>
    <t>M2 Management des organisations médicales et médico-sociales - Etudiants "pro"</t>
  </si>
  <si>
    <t>M2 Santé globale dans les suds-santé mondiale</t>
  </si>
  <si>
    <t>M2 Santé publique - Parcours cadre de santé - Manager</t>
  </si>
  <si>
    <t>M2 Santé publique - Parcours Epidémiologie</t>
  </si>
  <si>
    <t>M2 Santé publique - Parcours promotion de la santé</t>
  </si>
  <si>
    <t>M2 Santé publique - Parcours public health data science</t>
  </si>
  <si>
    <t>M2 Santé publique parcours santé publique</t>
  </si>
  <si>
    <t>M2 Santé publique - Parcours santé, travail, environnement</t>
  </si>
  <si>
    <t>M2 Systèmes d'information et techniques informatiques pour la santé</t>
  </si>
  <si>
    <t>M2 Parcours sécurité globale et analyste politique</t>
  </si>
  <si>
    <t>Master 2  Politique comparée : pensées et  politiques du changement</t>
  </si>
  <si>
    <t>Master 2 Science politique - Parcours politique comparée et coopération internationale , Amériques</t>
  </si>
  <si>
    <t>M2 Ergonomie</t>
  </si>
  <si>
    <t>M2 Technologie, Ergonomie, Cognition et Handicap</t>
  </si>
  <si>
    <t>M2 Biologie et écologie marines</t>
  </si>
  <si>
    <t>M2 Environnement - Eau - Littoral</t>
  </si>
  <si>
    <t>M2  Marine Environment and Resources</t>
  </si>
  <si>
    <t>M2 Sédimentologie et paléocéanographie</t>
  </si>
  <si>
    <t>M2 Oenologie et procédés</t>
  </si>
  <si>
    <t>M2 Vineyard and Winery</t>
  </si>
  <si>
    <t xml:space="preserve">M2 Viticulture environnement </t>
  </si>
  <si>
    <t>Master 2 Wine Tourism Innovation (WINTOUR)</t>
  </si>
  <si>
    <t>M2 Sciences de l'éducation et de la formation, Education et Diffusion des Pratiques et des Savoirs</t>
  </si>
  <si>
    <t>M2 Sciences de l'éducation et de la formation, Responsable, Formation, Insertion</t>
  </si>
  <si>
    <t>M2 Développement pharmaceutique, management de la production et qualité opérationnelle</t>
  </si>
  <si>
    <t>M2 e-Parcours et innovations pharmacie clinique et pharmacocinétique</t>
  </si>
  <si>
    <t>M2 Stratégies juridiques et économiques de mise sur le marché des produits de santé</t>
  </si>
  <si>
    <t>M2 Technologies pour la santé</t>
  </si>
  <si>
    <t>Master 2 Analyse chimique et contrôle qualité du médicament et autres produits de santé</t>
  </si>
  <si>
    <t>M2 Sciences sociales, Chargé d'études sociologiques</t>
  </si>
  <si>
    <t>M2 Sciences sociales, Ingenierie de la cohésion sociale et urbaine</t>
  </si>
  <si>
    <t>M2 Sciences sociales, Intervention et innovation sociales</t>
  </si>
  <si>
    <t>M2 Sciences sociales, Science politique et sociologie comparatives</t>
  </si>
  <si>
    <t>M2 STAPS APAS  - Réhabilitation et promotion de la santé par l'activité physique adaptée</t>
  </si>
  <si>
    <t>M2  accompagnement à la haute performance</t>
  </si>
  <si>
    <t>M2 Monitoring et Facteurs Humains en sciences du sport et activités physiques</t>
  </si>
  <si>
    <t>M2 Gouvernance du sport et développement territorial</t>
  </si>
  <si>
    <t>M2 Management des organisations sportives</t>
  </si>
  <si>
    <t>M2 Management international des projets et des produits action sports-sports de glisse</t>
  </si>
  <si>
    <t>L2 Psychologie</t>
  </si>
  <si>
    <t>L2 Psychologie- Option santé</t>
  </si>
  <si>
    <t>L2 Sociologie</t>
  </si>
  <si>
    <t>POST-DUT</t>
  </si>
  <si>
    <t>FORM COMPL POST-DUT-SCIENCES DE GESTION</t>
  </si>
  <si>
    <t>DU d'Etudes Technologiques Internationales</t>
  </si>
  <si>
    <t>PREPA CONCOURS CAT A</t>
  </si>
  <si>
    <t>PREPARATION AUX CONCOURS CATEGORIE A</t>
  </si>
  <si>
    <t>Préparation aux  concours catégorie A</t>
  </si>
  <si>
    <t>PREP AGREG</t>
  </si>
  <si>
    <t>AGREGATION MATHEMATIQUES</t>
  </si>
  <si>
    <t>Agrégation de mathématiques</t>
  </si>
  <si>
    <t>Part des étudiants boursiers</t>
  </si>
  <si>
    <t>Part des femmes et des hommes inscrits en L3 à l'UB en 2024 (source : Apogée)</t>
  </si>
  <si>
    <t>néo-bacheliers inscrits en L1 AES en 2018-19</t>
  </si>
  <si>
    <t>néo-bacheliers inscrits en L1 Droit en 2018-19</t>
  </si>
  <si>
    <t>néo-bacheliers inscrits en L1 Economie gestion en 2018-19</t>
  </si>
  <si>
    <t>néo-bacheliers inscrits en L1 psychologie en 2018-19</t>
  </si>
  <si>
    <t>néo-bacheliers inscrits en L1 sociologie en 2018-19</t>
  </si>
  <si>
    <t>néo-bacheliers inscrits en L1 STAPS en 2018-19</t>
  </si>
  <si>
    <t>néo-bacheliers inscrits en Portail ST en 2018-19</t>
  </si>
  <si>
    <t>Total néo-bacheliers inscrits à l'UB en 2018-2019</t>
  </si>
  <si>
    <t>Part des femmes et des hommes inscrits en M1 à l'UB en 2024 (source : Apogée)</t>
  </si>
  <si>
    <t>Part des femmes et des hommes inscrits en M2 à l'UB en 2024 (source : Apogée)</t>
  </si>
  <si>
    <t>Part des femmes et des hommes inscrits en 1ère année de doctorat à l'UB en 2024 (source : Apogée)</t>
  </si>
  <si>
    <t>Part des étudiantes boursières</t>
  </si>
  <si>
    <t>Part des femmes en première inscription en thèse en 2024 (source : Apogée)</t>
  </si>
  <si>
    <t>Pharmacie</t>
  </si>
  <si>
    <t>Part de doctorantes lors de leur soutenance (source : Apogée)</t>
  </si>
  <si>
    <t>Source  : enquête à 3 ans des titulaires de thèse 2021</t>
  </si>
  <si>
    <t>source : Enquête à 30 mois des diplômés de licence pro 2022 (01/12/N+2)</t>
  </si>
  <si>
    <t>Métiers de l'informatique : conception, développement et test de logicels</t>
  </si>
  <si>
    <t>LP 2022 à 30 mois</t>
  </si>
  <si>
    <t>Salaire médian Femme</t>
  </si>
  <si>
    <t>Salaire médian Homme</t>
  </si>
  <si>
    <t>1 800 €</t>
  </si>
  <si>
    <t>1 768 €</t>
  </si>
  <si>
    <t>2 060 €</t>
  </si>
  <si>
    <t>2 050 €</t>
  </si>
  <si>
    <t>2 000 €</t>
  </si>
  <si>
    <t>2 125 €</t>
  </si>
  <si>
    <t>1 838 €</t>
  </si>
  <si>
    <t>1 900 €</t>
  </si>
  <si>
    <t>1 943 €</t>
  </si>
  <si>
    <t>1 790 €</t>
  </si>
  <si>
    <t>1 925 €</t>
  </si>
  <si>
    <t>1 856 €</t>
  </si>
  <si>
    <t>2 569 €</t>
  </si>
  <si>
    <t>2 200 €</t>
  </si>
  <si>
    <t>2 775 €</t>
  </si>
  <si>
    <t>1 828 €</t>
  </si>
  <si>
    <t>1 845 €</t>
  </si>
  <si>
    <t>1 750 €</t>
  </si>
  <si>
    <t>2 300 €</t>
  </si>
  <si>
    <t>1 932 €</t>
  </si>
  <si>
    <t>1 950 €</t>
  </si>
  <si>
    <t>2 100 €</t>
  </si>
  <si>
    <t>1 787 €</t>
  </si>
  <si>
    <t>2 246 €</t>
  </si>
  <si>
    <t>2 082 €</t>
  </si>
  <si>
    <t>2 163 €</t>
  </si>
  <si>
    <t>1 500 €</t>
  </si>
  <si>
    <t>1 700 €</t>
  </si>
  <si>
    <t>1 890 €</t>
  </si>
  <si>
    <t>1 894 €</t>
  </si>
  <si>
    <t>1 735 €</t>
  </si>
  <si>
    <t>1 980 €</t>
  </si>
  <si>
    <t>1 816 €</t>
  </si>
  <si>
    <t>1 815 €</t>
  </si>
  <si>
    <t>2 057 €</t>
  </si>
  <si>
    <t>2 459 €</t>
  </si>
  <si>
    <t>1 938 €</t>
  </si>
  <si>
    <t>2 700 €</t>
  </si>
  <si>
    <t>2 500 €</t>
  </si>
  <si>
    <t>2 591 €</t>
  </si>
  <si>
    <t>2 251 €</t>
  </si>
  <si>
    <t>2 350 €</t>
  </si>
  <si>
    <t>2 141 €</t>
  </si>
  <si>
    <t>1 825 €</t>
  </si>
  <si>
    <t>1 850 €</t>
  </si>
  <si>
    <t>2 064 €</t>
  </si>
  <si>
    <t>1 897 €</t>
  </si>
  <si>
    <t>1 550 €</t>
  </si>
  <si>
    <t>2 075 €</t>
  </si>
  <si>
    <t>2 078 €</t>
  </si>
  <si>
    <t>1 998 €</t>
  </si>
  <si>
    <t>2 079 €</t>
  </si>
  <si>
    <t>2 038 €</t>
  </si>
  <si>
    <t>Part d'emploi dans la FP Femme</t>
  </si>
  <si>
    <t>Part d'emploi dans la FP Homme</t>
  </si>
  <si>
    <t>source : Enquête à 30 mois des diplômés de master 2022 (01/12/N+2)</t>
  </si>
  <si>
    <t>Metiers de l'enseignement, de l'education et de la formation 2nd degré</t>
  </si>
  <si>
    <t>Metiers de l'enseignement, de l'education et de la formation encadrement éducatif</t>
  </si>
  <si>
    <t>Metiers de l'enseignement, de l'education et de la formation, 1er degré</t>
  </si>
  <si>
    <t>Metiers de l'enseignement, de l'education et de la formation, pratiques et ingénierie de la formation</t>
  </si>
  <si>
    <t>M2 2022 à 30 mois</t>
  </si>
  <si>
    <t>2 029</t>
  </si>
  <si>
    <t>1 420</t>
  </si>
  <si>
    <t>1 575 €</t>
  </si>
  <si>
    <t>1 650 €</t>
  </si>
  <si>
    <t>1 426 €</t>
  </si>
  <si>
    <t>1 742 €</t>
  </si>
  <si>
    <t>2 400 €</t>
  </si>
  <si>
    <t>2 095 €</t>
  </si>
  <si>
    <t>2 380 €</t>
  </si>
  <si>
    <t>1 959 €</t>
  </si>
  <si>
    <t>1 883 €</t>
  </si>
  <si>
    <t>2 136 €</t>
  </si>
  <si>
    <t>2 318 €</t>
  </si>
  <si>
    <t>2 394 €</t>
  </si>
  <si>
    <t>2 067 €</t>
  </si>
  <si>
    <t>2 487 €</t>
  </si>
  <si>
    <t>2 650 €</t>
  </si>
  <si>
    <t>2 225 €</t>
  </si>
  <si>
    <t>2 600 €</t>
  </si>
  <si>
    <t>1 956 €</t>
  </si>
  <si>
    <t>2 150 €</t>
  </si>
  <si>
    <t>2 193 €</t>
  </si>
  <si>
    <t>2 174 €</t>
  </si>
  <si>
    <t>2 401 €</t>
  </si>
  <si>
    <t>2 015 €</t>
  </si>
  <si>
    <t>2 372 €</t>
  </si>
  <si>
    <t>2 250 €</t>
  </si>
  <si>
    <t>2 415 €</t>
  </si>
  <si>
    <t>2 130 €</t>
  </si>
  <si>
    <t>2 346 €</t>
  </si>
  <si>
    <t>2 324 €</t>
  </si>
  <si>
    <t>2 535 €</t>
  </si>
  <si>
    <t>1 893 €</t>
  </si>
  <si>
    <t>2 369 €</t>
  </si>
  <si>
    <t>2 778 €</t>
  </si>
  <si>
    <t>2 450 €</t>
  </si>
  <si>
    <t>2 800 €</t>
  </si>
  <si>
    <t>1 992 €</t>
  </si>
  <si>
    <t>3 150 €</t>
  </si>
  <si>
    <t>2 433 €</t>
  </si>
  <si>
    <t>2 698 €</t>
  </si>
  <si>
    <t>2 172 €</t>
  </si>
  <si>
    <t>2 167 €</t>
  </si>
  <si>
    <t>2 547 €</t>
  </si>
  <si>
    <t>2 344 €</t>
  </si>
  <si>
    <t>1 791 €</t>
  </si>
  <si>
    <t>2 945 €</t>
  </si>
  <si>
    <t>3 100 €</t>
  </si>
  <si>
    <t>2 248 €</t>
  </si>
  <si>
    <t>2 659 €</t>
  </si>
  <si>
    <t>2 697 €</t>
  </si>
  <si>
    <t>2 900 €</t>
  </si>
  <si>
    <t>2 850 €</t>
  </si>
  <si>
    <t>2 560 €</t>
  </si>
  <si>
    <t>1 928 €</t>
  </si>
  <si>
    <t>2 668 €</t>
  </si>
  <si>
    <t>2 793 €</t>
  </si>
  <si>
    <t>2 425 €</t>
  </si>
  <si>
    <t>2 525 €</t>
  </si>
  <si>
    <t>2 005 €</t>
  </si>
  <si>
    <t>2 620 €</t>
  </si>
  <si>
    <t>2 682 €</t>
  </si>
  <si>
    <t>1 933 €</t>
  </si>
  <si>
    <t>1 969 €</t>
  </si>
  <si>
    <t>2 025 €</t>
  </si>
  <si>
    <t>2 003 €</t>
  </si>
  <si>
    <t>2 052 €</t>
  </si>
  <si>
    <t>3 000 €</t>
  </si>
  <si>
    <t>3 040 €</t>
  </si>
  <si>
    <t>2 045 €</t>
  </si>
  <si>
    <r>
      <t xml:space="preserve">Source : enquête de devenir et d'insertion à 6-9 mois des diplômés de master </t>
    </r>
    <r>
      <rPr>
        <b/>
        <sz val="9"/>
        <color rgb="FFFF0000"/>
        <rFont val="Arial"/>
        <family val="2"/>
      </rPr>
      <t>2024</t>
    </r>
    <r>
      <rPr>
        <b/>
        <sz val="9"/>
        <color rgb="FF333333"/>
        <rFont val="Arial"/>
        <family val="2"/>
      </rPr>
      <t xml:space="preserve"> (1/04/N+1)</t>
    </r>
  </si>
  <si>
    <t>NB : certain.e.s élu.e.s interviennent dans plusieurs instances, ce qui explique que le total peut varier</t>
  </si>
  <si>
    <t>Répartition femmes/hommes parmi les élus étudiants sur la période 2024-2025</t>
  </si>
  <si>
    <t>Genre</t>
  </si>
  <si>
    <t>Nombre</t>
  </si>
  <si>
    <t>Ratio</t>
  </si>
  <si>
    <t>Femmes</t>
  </si>
  <si>
    <t>Hommes</t>
  </si>
  <si>
    <t>Répartition étudiante/étudiant au sein des différentes instances</t>
  </si>
  <si>
    <t>Instances</t>
  </si>
  <si>
    <t>Nombre d'étudiantes</t>
  </si>
  <si>
    <t>Nombre d'étudiants</t>
  </si>
  <si>
    <t xml:space="preserve">   Conseil d'Administration </t>
  </si>
  <si>
    <t>Conseil Académique-CFVU</t>
  </si>
  <si>
    <t>Conseil de Vie de Campus Bordeaux</t>
  </si>
  <si>
    <t xml:space="preserve">   Conseil de Vie de Campus Pessac</t>
  </si>
  <si>
    <t>Conseil de Vie de Campus  Talence</t>
  </si>
  <si>
    <t>Contribution Vie Etudiante et de Campus</t>
  </si>
  <si>
    <t>Statut</t>
  </si>
  <si>
    <t xml:space="preserve"> VPE</t>
  </si>
  <si>
    <t>Titulaire</t>
  </si>
  <si>
    <t xml:space="preserve"> Suppléant</t>
  </si>
  <si>
    <t>Répartition étudiantes/étudiants au sein de la commission CVEC</t>
  </si>
  <si>
    <t>Suppléant</t>
  </si>
  <si>
    <t>Tiré au sort</t>
  </si>
  <si>
    <t>VPE</t>
  </si>
  <si>
    <t>Répartition étudiantes/étudiants des élus par collège (CFVU, CVC, CVEC)</t>
  </si>
  <si>
    <t>Colllège</t>
  </si>
  <si>
    <t>Droit Sciences Politiques Economie Gestion</t>
  </si>
  <si>
    <t>Sciences de l'Homme</t>
  </si>
  <si>
    <t>Sciences et Technologie</t>
  </si>
  <si>
    <t>Répartition étudiantes/étudiants par type de statut en instances (hors CVEC)</t>
  </si>
  <si>
    <t xml:space="preserve">A l'université de Bordeaux, les actions de tutorat s'adressent en majorité à l'ensemble de la communauté étudiante. Ci-dessous sont présenté différents dispositifs : </t>
  </si>
  <si>
    <t>Lien universitaire</t>
  </si>
  <si>
    <t>Explications</t>
  </si>
  <si>
    <t>https://www.u-bordeaux.fr/formation/accompagnement-et-reussite-des-etudes/reussite-en-licence</t>
  </si>
  <si>
    <t>Les informations sur le tutorat sont présentées dans la rubrique dédiée</t>
  </si>
  <si>
    <t>https://www.tutoratsantebordeaux.info/</t>
  </si>
  <si>
    <t>Le Tutorat Santé Bordeaux est une association qui a pour but la préparation au concours de la PASS/LAS.
C'est une association tenue par des étudiantes et étudiants en 2ème et 3ème année universitaire issus de l'ensemble des filières médicales et paramédicales du campus santé de Carreire. L'accompagnement réalisé par les étudiantes et étudiants de 2ème et de 3ème année est valorisé dans le cadre de leurs études.</t>
  </si>
  <si>
    <t>https://parrainage.u-bordeaux.fr/</t>
  </si>
  <si>
    <t>Ce parrainage est  à destination des étudiants internationaux. Les parrains et marraines sont également étudiantes et étudiants de l'université de Bordeaux.</t>
  </si>
  <si>
    <t>https://femmes-en-sciences.fr/</t>
  </si>
  <si>
    <t>Cette association a ouvert un cycle de mentorat à l'université de Bordeaux et est à destination des doctorantes</t>
  </si>
  <si>
    <t>Accompagnement  des étudiants dans le cadre de leur maternité/paternité</t>
  </si>
  <si>
    <t xml:space="preserve">Lien Internet </t>
  </si>
  <si>
    <t>Précisions</t>
  </si>
  <si>
    <t>https://www.u-bordeaux.fr/formation/accompagnement-et-reussite-des-etudes/etudiants-besoins-specifiques</t>
  </si>
  <si>
    <t>Ce service accompagne les étudiantes et étudiants présentant des besoins spécifiques (en situation de handicap, artistes, sportifs de haut niveau…) mais également des étudiantes et étudiants parents, via par exemple un aménagement de leurs horaires de cours.</t>
  </si>
  <si>
    <t>Formations portant sur l'égalité Femmes/Hommes</t>
  </si>
  <si>
    <t>Exemples d'UE relatives aux enjeux d'égalité F/H, de lutte contre les stéréotypes et les discriminations</t>
  </si>
  <si>
    <t>Pluridisciplinarité en Sciences Humaines et sociales, discriminations</t>
  </si>
  <si>
    <t>Villes, inégalités, discriminations</t>
  </si>
  <si>
    <t>Genre et globalisation : approches comparatives</t>
  </si>
  <si>
    <t>Sociologie des discriminations</t>
  </si>
  <si>
    <t>Economie des inégalités</t>
  </si>
  <si>
    <t>Sociologie du genre</t>
  </si>
  <si>
    <t>Inégalités, santé reproductive et maladies négligées</t>
  </si>
  <si>
    <t>Inégalités, vulnérabilités</t>
  </si>
  <si>
    <t>Discriminations, violence et prévention des déviances sportives</t>
  </si>
  <si>
    <t>Santé et discriminations</t>
  </si>
  <si>
    <t>Santé, genre et environnement</t>
  </si>
  <si>
    <t>Ithématiques de formations sur l'égalité F/H intégrées dans les différents cursus</t>
  </si>
  <si>
    <t>Exemples de parcours ayant bénéficié de ces formations</t>
  </si>
  <si>
    <t xml:space="preserve">Egalité et discriminations au travail : repérer, réagir et agir </t>
  </si>
  <si>
    <t>Master biologie Santé, aphithéâtre 2ème année de médecine</t>
  </si>
  <si>
    <t>Sexe et genre dans l’excellence scientifique : un impératif pour toutes les disciplines</t>
  </si>
  <si>
    <t>Collège des écoles doctorales</t>
  </si>
  <si>
    <t xml:space="preserve">Gender and Diversity in Academic Careers and Research </t>
  </si>
  <si>
    <t>Master cancer biologie</t>
  </si>
  <si>
    <t>Egalité dans les organisations de travail</t>
  </si>
  <si>
    <t>Master psychologie du développement et de l'éducation;  master pensée et politique du changement</t>
  </si>
  <si>
    <t>Fresque du sexisme</t>
  </si>
  <si>
    <t>Master biologie Santé</t>
  </si>
  <si>
    <t xml:space="preserve">Prise en compte du genre dans la recherche </t>
  </si>
  <si>
    <t>Master sociologie</t>
  </si>
  <si>
    <t>Work-life balance</t>
  </si>
  <si>
    <t>M2 Contrat des affaires</t>
  </si>
  <si>
    <t>Violences sexistes et sexuelles et discriminations</t>
  </si>
  <si>
    <t>Master biologie santé, BUT Informatique</t>
  </si>
  <si>
    <t xml:space="preserve">Communication </t>
  </si>
  <si>
    <t xml:space="preserve">Type de communication </t>
  </si>
  <si>
    <t>Moi Informaticienne, moi Mathématicienne</t>
  </si>
  <si>
    <t>Projet/programme institutionnel</t>
  </si>
  <si>
    <t>Programme annuel, initié en 2019, d’une durée d’une semaine permet de faire découvrir à des collégiennes et lycéennes les métiers de l’informatique et des mathématiques.</t>
  </si>
  <si>
    <t>Têtes chercheuses</t>
  </si>
  <si>
    <t>Evènement institutionnel</t>
  </si>
  <si>
    <t>Quinzaine de l'égalité et de la diversité (novembre 2024)</t>
  </si>
  <si>
    <t>Cet évènement réalisé en collaboration avec Bordeaux métropole, avait pour thématique la lutte contre les discriminations dans l'insertion professionnelle (atelier Empowerment : partage d'expérience sur les discriminations dans l'insertion professionnelle; soirée de valorisation des collectifs et individus enagés : les discriminations vécues dans l'insertion professionnelle.
Précision sur l'évènement : https://www.u-bordeaux.fr/evenements/quinzaine-de-legalite-et-de-la-diversite</t>
  </si>
  <si>
    <t>Toute l'année</t>
  </si>
  <si>
    <t xml:space="preserve">Autres Communications institutionnelles de l'université de Bordeaux </t>
  </si>
  <si>
    <t>https://www.u-bordeaux.fr/universite/nos-engagements/egalite-diversite
https://www.u-bordeaux.fr/universite/nos-engagements/transitions/renforcer-notre-politique-dinclusivite</t>
  </si>
  <si>
    <t xml:space="preserve">Communications à destination des étudiants via le compte Instagram des étudiants ambassadeurs des transitions </t>
  </si>
  <si>
    <r>
      <t>(</t>
    </r>
    <r>
      <rPr>
        <sz val="16"/>
        <color theme="1"/>
        <rFont val="Calibri"/>
        <family val="2"/>
        <scheme val="minor"/>
      </rPr>
      <t>emploi étudiants qui ont pour objectif de sensibiliser leurs pairs aux enjeux de transitions environnementales et sociétales)</t>
    </r>
  </si>
  <si>
    <t>Actions menées par l'association MEUF (Mouvement Etudiant Universel Féministe)</t>
  </si>
  <si>
    <t>Communications via compte Instagram et organisations d'évènements</t>
  </si>
  <si>
    <t>https://www.instagram.com/meuf_asso/</t>
  </si>
  <si>
    <t>Formation en ligne (ouverte aux enseignants et étudiants, par exemple en master Métiers de l'enseignement, de l'éducation et de la formation (MEEF)</t>
  </si>
  <si>
    <t>Sensibilisation au genre et à la diversité dans les pratiques pédagogiques</t>
  </si>
  <si>
    <t>Organisé dans le cadre de la labellisation Science avec et pour la société par l’université de Bordeaux en partenariat avec Cap Sciences, cet évènement a pour objectif de valoriser les carrières scientifiques auprès d’adolescentes. Lors de cette
journée, 22 doctorantes, chercheuses,enseignantes, ingénieures et techniciennes, sont venues échanger et présenter leurs travaux à des collégiennes de 4e.</t>
  </si>
  <si>
    <t xml:space="preserve">https://www.u-bordeaux.fr/actualites/mois-de-linclusivite-un-mois-pour-reflechir-comprendre-et-agir
</t>
  </si>
  <si>
    <t>Mois de l'inclusivité (mars 2025)</t>
  </si>
  <si>
    <t xml:space="preserve">Journée internationale de lutte contre les violences faites aux femmes </t>
  </si>
  <si>
    <t xml:space="preserve">Journée internationale pour l'élimination de la violence à l'égard des femmes </t>
  </si>
  <si>
    <t>Journée mondiale de l'endométriose</t>
  </si>
  <si>
    <r>
      <t>Source : enquête de devenir et d'insertion à 6-9 mois des diplômés de licence pr</t>
    </r>
    <r>
      <rPr>
        <b/>
        <sz val="9"/>
        <rFont val="Arial"/>
        <family val="2"/>
      </rPr>
      <t>o 2024</t>
    </r>
    <r>
      <rPr>
        <b/>
        <sz val="9"/>
        <color rgb="FF333333"/>
        <rFont val="Arial"/>
        <family val="2"/>
      </rPr>
      <t xml:space="preserve"> (1/04/N+1)</t>
    </r>
  </si>
  <si>
    <t>Activité physique adaptée et santé</t>
  </si>
  <si>
    <t>55 %</t>
  </si>
  <si>
    <t>61 %</t>
  </si>
  <si>
    <t>71 %</t>
  </si>
  <si>
    <t>67 %</t>
  </si>
  <si>
    <t>33 %</t>
  </si>
  <si>
    <t>44 %</t>
  </si>
  <si>
    <t>83 %</t>
  </si>
  <si>
    <t>Commercialisation des produits alimentaires</t>
  </si>
  <si>
    <t>56 %</t>
  </si>
  <si>
    <t>Intervention sociale : insertion et réinsertion sociales et professionnelle</t>
  </si>
  <si>
    <t>42 %</t>
  </si>
  <si>
    <t>45 %</t>
  </si>
  <si>
    <t>39 %</t>
  </si>
  <si>
    <t>64 %</t>
  </si>
  <si>
    <t>76 %</t>
  </si>
  <si>
    <t>63 %</t>
  </si>
  <si>
    <t>53,6 %</t>
  </si>
  <si>
    <t>57 %</t>
  </si>
  <si>
    <t>Génie biologique</t>
  </si>
  <si>
    <t>19,6 %</t>
  </si>
  <si>
    <t>19 %</t>
  </si>
  <si>
    <t>21 %</t>
  </si>
  <si>
    <t>Génie chimique - génie des procédés</t>
  </si>
  <si>
    <t>23 %</t>
  </si>
  <si>
    <t>Génie civil - construction durable</t>
  </si>
  <si>
    <t>19,8 %</t>
  </si>
  <si>
    <t>18 %</t>
  </si>
  <si>
    <t>44,2 %</t>
  </si>
  <si>
    <t>46 %</t>
  </si>
  <si>
    <t>17,5 %</t>
  </si>
  <si>
    <t>23,8 %</t>
  </si>
  <si>
    <t>13,5 %</t>
  </si>
  <si>
    <t>17 %</t>
  </si>
  <si>
    <t>9 %</t>
  </si>
  <si>
    <t>Gestion logistique et transport</t>
  </si>
  <si>
    <t>16 %</t>
  </si>
  <si>
    <t>27 %</t>
  </si>
  <si>
    <t>7 %</t>
  </si>
  <si>
    <t>Hygiene-Securite-Environnement</t>
  </si>
  <si>
    <t>27,0 %</t>
  </si>
  <si>
    <t>32 %</t>
  </si>
  <si>
    <t>16,3 %</t>
  </si>
  <si>
    <t>13 %</t>
  </si>
  <si>
    <t>7,1 %</t>
  </si>
  <si>
    <t>5 %</t>
  </si>
  <si>
    <t>17,6 %</t>
  </si>
  <si>
    <t>Techniques de commercialisation</t>
  </si>
  <si>
    <t>22,4 %</t>
  </si>
  <si>
    <t>15 %</t>
  </si>
  <si>
    <t>78 %</t>
  </si>
  <si>
    <t>36,4 %</t>
  </si>
  <si>
    <t>47 %</t>
  </si>
  <si>
    <t>29 %</t>
  </si>
  <si>
    <t>63,3 %</t>
  </si>
  <si>
    <t>56,8 %</t>
  </si>
  <si>
    <t>73 %</t>
  </si>
  <si>
    <t>27,1 %</t>
  </si>
  <si>
    <t>38 %</t>
  </si>
  <si>
    <t>26 %</t>
  </si>
  <si>
    <t>53 %</t>
  </si>
  <si>
    <t>29,4 %</t>
  </si>
  <si>
    <t>28,1 %</t>
  </si>
  <si>
    <t>30 %</t>
  </si>
  <si>
    <t>24 %</t>
  </si>
  <si>
    <t>36 %</t>
  </si>
  <si>
    <t>88 %</t>
  </si>
  <si>
    <t>16,9 %</t>
  </si>
  <si>
    <t>48,2 %</t>
  </si>
  <si>
    <t>58 %</t>
  </si>
  <si>
    <t>66,0 %</t>
  </si>
  <si>
    <t>69 %</t>
  </si>
  <si>
    <t>43 %</t>
  </si>
  <si>
    <t>45,9 %</t>
  </si>
  <si>
    <t>82 %</t>
  </si>
  <si>
    <t>70,8 %</t>
  </si>
  <si>
    <t>86 %</t>
  </si>
  <si>
    <t>82,5 %</t>
  </si>
  <si>
    <t>84,7 %</t>
  </si>
  <si>
    <t>89 %</t>
  </si>
  <si>
    <t>93,8 %</t>
  </si>
  <si>
    <t>94 %</t>
  </si>
  <si>
    <t>93 %</t>
  </si>
  <si>
    <t>79 %</t>
  </si>
  <si>
    <t>57,4 %</t>
  </si>
  <si>
    <t>52 %</t>
  </si>
  <si>
    <t>32,1 %</t>
  </si>
  <si>
    <t>71,3 %</t>
  </si>
  <si>
    <t>72 %</t>
  </si>
  <si>
    <t>71,8 %</t>
  </si>
  <si>
    <t>Metiers de l'enseignement, de l'education et de la formation, encadrement éducatif</t>
  </si>
  <si>
    <t>83,0 %</t>
  </si>
  <si>
    <t>68,3 %</t>
  </si>
  <si>
    <t>81 %</t>
  </si>
  <si>
    <t>26,1 %</t>
  </si>
  <si>
    <t>47,6 %</t>
  </si>
  <si>
    <t>83,6 %</t>
  </si>
  <si>
    <t>81,2 %</t>
  </si>
  <si>
    <t>Science politique</t>
  </si>
  <si>
    <t>48 %</t>
  </si>
  <si>
    <t>39,1 %</t>
  </si>
  <si>
    <t>Sciences de l'éducation et de la formation</t>
  </si>
  <si>
    <t>65,2 %</t>
  </si>
  <si>
    <r>
      <t xml:space="preserve">Source : enquête de devenir et d'insertion à 6-9 mois des diplômés de BUT </t>
    </r>
    <r>
      <rPr>
        <b/>
        <sz val="9"/>
        <color rgb="FFFF0000"/>
        <rFont val="Arial"/>
        <family val="2"/>
      </rPr>
      <t>2024</t>
    </r>
    <r>
      <rPr>
        <b/>
        <sz val="9"/>
        <color rgb="FF333333"/>
        <rFont val="Arial"/>
        <family val="2"/>
      </rPr>
      <t xml:space="preserve"> (1/04/N+1)</t>
    </r>
  </si>
  <si>
    <t>Source ADUM/ Données 28/10/2025</t>
  </si>
  <si>
    <t>ED</t>
  </si>
  <si>
    <t>Spécialité</t>
  </si>
  <si>
    <t>F sous contrat doctoral UB</t>
  </si>
  <si>
    <t>H sous contrat doctoral UB</t>
  </si>
  <si>
    <t>Droit privé et sciences criminelles</t>
  </si>
  <si>
    <t>Histoire du droit</t>
  </si>
  <si>
    <t>Total ED Droit</t>
  </si>
  <si>
    <t>ED EES</t>
  </si>
  <si>
    <t>Sciences de gestion</t>
  </si>
  <si>
    <t>Sciences économiques</t>
  </si>
  <si>
    <t>Total ED EES</t>
  </si>
  <si>
    <t>ED SE</t>
  </si>
  <si>
    <t>Anthropologie biologique</t>
  </si>
  <si>
    <t>Biogéochimie et écosystèmes</t>
  </si>
  <si>
    <t>Écologie évolutive, fonctionnelle et des communautés</t>
  </si>
  <si>
    <t>Épistémologie et histoire des sciences</t>
  </si>
  <si>
    <t>Géochimie et écotoxicologie</t>
  </si>
  <si>
    <t>Géologie sédimentaire, paléocéanographie, climatologie</t>
  </si>
  <si>
    <t>Physique de l'environnement</t>
  </si>
  <si>
    <t>Préhistoire</t>
  </si>
  <si>
    <t>Sciences agronomiques et forestières</t>
  </si>
  <si>
    <t>Total ED SE</t>
  </si>
  <si>
    <t>ED SP2</t>
  </si>
  <si>
    <t>Ethnologie - Option Antropologie sociale et culturelle</t>
  </si>
  <si>
    <t>Langage, langues, cultures, société</t>
  </si>
  <si>
    <t>Pharmacologie - Option pharmaco-épidémiologie, pharmaco-vigilance</t>
  </si>
  <si>
    <t>Santé publique Option Biostatistiques</t>
  </si>
  <si>
    <t>Santé publique Option Epidémiologie</t>
  </si>
  <si>
    <t>Santé publique Option Informatique et Santé</t>
  </si>
  <si>
    <t>Santé publique Option Intervention et économie de la santé</t>
  </si>
  <si>
    <t>Science de l'éducation et de la formation</t>
  </si>
  <si>
    <t>Sciences cognitives et Ergonomie - Option Sciences Cognitives</t>
  </si>
  <si>
    <t>Sciences et techniques des activités physiques et sportives</t>
  </si>
  <si>
    <t>Sociologie</t>
  </si>
  <si>
    <t>Total ED SP2</t>
  </si>
  <si>
    <t>Ed SPI</t>
  </si>
  <si>
    <t>Astrophysique, Plasmas, nucléaire</t>
  </si>
  <si>
    <t>Automatique, Productique, Signal et Image, Ingénierie cognitique</t>
  </si>
  <si>
    <t>Electronique</t>
  </si>
  <si>
    <t>Lasers, Matière et Nanosciences</t>
  </si>
  <si>
    <t>Total Ed SPI</t>
  </si>
  <si>
    <t>ED154 SVS</t>
  </si>
  <si>
    <t>Biochimie</t>
  </si>
  <si>
    <t>Bioimagerie</t>
  </si>
  <si>
    <t>Bioinformatique</t>
  </si>
  <si>
    <t>Biologie Cellulaire et Physiopathologie</t>
  </si>
  <si>
    <t>Biologie du cancer</t>
  </si>
  <si>
    <t>Génétique</t>
  </si>
  <si>
    <t>Microbiologie - immunologie</t>
  </si>
  <si>
    <t>Microbiologie-Immunologie option Philosophie des sciences</t>
  </si>
  <si>
    <t>Nutrition</t>
  </si>
  <si>
    <t>Oenologie</t>
  </si>
  <si>
    <t>Sciences agronomiques</t>
  </si>
  <si>
    <t>Total ED154 SVS</t>
  </si>
  <si>
    <t>EDMI</t>
  </si>
  <si>
    <t>Mathématiques appliquées et calcul scientifique</t>
  </si>
  <si>
    <t>Mathématiques Pures</t>
  </si>
  <si>
    <t>Total EDMI</t>
  </si>
  <si>
    <t>EDSC</t>
  </si>
  <si>
    <t>Chimie Analytique et Environnementale</t>
  </si>
  <si>
    <t>Chimie et Technologies pour le vivant</t>
  </si>
  <si>
    <t>Chimie Organique</t>
  </si>
  <si>
    <t>Chimie Physique</t>
  </si>
  <si>
    <t>Génie des Procédés</t>
  </si>
  <si>
    <t>Physico-Chimie de la Matière Condensée</t>
  </si>
  <si>
    <t>Polymères</t>
  </si>
  <si>
    <t>Total EDSC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</si>
</sst>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1"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sz val="10"/>
      <color rgb="FF000000"/>
      <name val="Arial"/>
      <family val="2"/>
    </font>
    <font>
      <sz val="9"/>
      <color rgb="FF333333"/>
      <name val="Arial"/>
      <family val="2"/>
    </font>
    <font>
      <b/>
      <sz val="9"/>
      <color rgb="FF333333"/>
      <name val="Arial"/>
      <family val="2"/>
    </font>
    <font>
      <b/>
      <sz val="10"/>
      <color theme="1" tint="4.9989318521683403E-2"/>
      <name val="Arial"/>
      <family val="2"/>
    </font>
    <font>
      <b/>
      <sz val="11"/>
      <color theme="1" tint="4.9989318521683403E-2"/>
      <name val="Calibri"/>
      <family val="2"/>
      <scheme val="minor"/>
    </font>
    <font>
      <sz val="10"/>
      <color rgb="FF000000"/>
      <name val="Arial"/>
      <family val="2"/>
    </font>
    <font>
      <sz val="9"/>
      <color rgb="FF333333"/>
      <name val="Arial"/>
      <family val="2"/>
    </font>
    <font>
      <b/>
      <sz val="9"/>
      <color rgb="FF333333"/>
      <name val="Arial"/>
      <family val="2"/>
    </font>
    <font>
      <b/>
      <sz val="10"/>
      <color rgb="FF000000"/>
      <name val="Arial"/>
      <family val="2"/>
    </font>
    <font>
      <b/>
      <sz val="11"/>
      <color rgb="FF000000"/>
      <name val="Calibri"/>
      <family val="2"/>
      <scheme val="minor"/>
    </font>
    <font>
      <b/>
      <sz val="11"/>
      <color rgb="FF333333"/>
      <name val="Calibri"/>
      <family val="2"/>
      <scheme val="minor"/>
    </font>
    <font>
      <sz val="10"/>
      <name val="Arial"/>
      <family val="2"/>
    </font>
    <font>
      <sz val="11"/>
      <name val="Calibri"/>
      <family val="2"/>
      <scheme val="minor"/>
    </font>
    <font>
      <b/>
      <sz val="11"/>
      <color theme="1"/>
      <name val="Arial"/>
      <family val="2"/>
    </font>
    <font>
      <b/>
      <sz val="9"/>
      <color rgb="FFFF0000"/>
      <name val="Arial"/>
      <family val="2"/>
    </font>
    <font>
      <sz val="11"/>
      <color theme="1" tint="4.9989318521683403E-2"/>
      <name val="Calibri"/>
      <family val="2"/>
      <scheme val="minor"/>
    </font>
    <font>
      <sz val="11"/>
      <color theme="2" tint="-0.89999084444715716"/>
      <name val="Calibri"/>
      <family val="2"/>
      <scheme val="minor"/>
    </font>
    <font>
      <b/>
      <sz val="11"/>
      <color theme="2" tint="-0.89999084444715716"/>
      <name val="Calibri"/>
      <family val="2"/>
      <scheme val="minor"/>
    </font>
    <font>
      <u/>
      <sz val="11"/>
      <color theme="10"/>
      <name val="Calibri"/>
      <family val="2"/>
      <scheme val="minor"/>
    </font>
    <font>
      <sz val="16"/>
      <color theme="1"/>
      <name val="Calibri"/>
      <family val="2"/>
      <scheme val="minor"/>
    </font>
    <font>
      <u/>
      <sz val="16"/>
      <color theme="10"/>
      <name val="Calibri"/>
      <family val="2"/>
      <scheme val="minor"/>
    </font>
    <font>
      <b/>
      <sz val="9"/>
      <name val="Arial"/>
      <family val="2"/>
    </font>
    <font>
      <sz val="11"/>
      <color rgb="FF212529"/>
      <name val="Arial"/>
      <family val="2"/>
    </font>
    <font>
      <sz val="11"/>
      <color rgb="FF212529"/>
      <name val="Calibri"/>
      <family val="2"/>
      <scheme val="minor"/>
    </font>
    <font>
      <sz val="10"/>
      <name val="Arial"/>
    </font>
    <font>
      <i/>
      <sz val="9"/>
      <name val="Arial"/>
      <family val="2"/>
    </font>
    <font>
      <b/>
      <sz val="10"/>
      <name val="Arial"/>
      <family val="2"/>
    </font>
  </fonts>
  <fills count="15">
    <fill>
      <patternFill patternType="none"/>
    </fill>
    <fill>
      <patternFill patternType="gray125"/>
    </fill>
    <fill>
      <patternFill patternType="solid">
        <fgColor rgb="FFF7F7F7"/>
        <bgColor rgb="FFFFFFFF"/>
      </patternFill>
    </fill>
    <fill>
      <patternFill patternType="solid">
        <fgColor rgb="FFFFFFFF"/>
        <bgColor rgb="FFFFFFFF"/>
      </patternFill>
    </fill>
    <fill>
      <patternFill patternType="solid">
        <fgColor theme="7" tint="0.59999389629810485"/>
        <bgColor rgb="FFFFFFFF"/>
      </patternFill>
    </fill>
    <fill>
      <patternFill patternType="solid">
        <fgColor theme="0" tint="-0.34998626667073579"/>
        <bgColor indexed="64"/>
      </patternFill>
    </fill>
    <fill>
      <patternFill patternType="solid">
        <fgColor theme="7"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4"/>
        <bgColor indexed="64"/>
      </patternFill>
    </fill>
    <fill>
      <patternFill patternType="solid">
        <fgColor theme="0"/>
        <bgColor rgb="FFFFFFFF"/>
      </patternFill>
    </fill>
    <fill>
      <patternFill patternType="solid">
        <fgColor theme="4" tint="0.79998168889431442"/>
        <bgColor indexed="64"/>
      </patternFill>
    </fill>
    <fill>
      <patternFill patternType="solid">
        <fgColor theme="7" tint="0.39997558519241921"/>
        <bgColor indexed="64"/>
      </patternFill>
    </fill>
    <fill>
      <patternFill patternType="solid">
        <fgColor theme="2"/>
        <bgColor indexed="64"/>
      </patternFill>
    </fill>
    <fill>
      <patternFill patternType="solid">
        <fgColor theme="2" tint="-9.9978637043366805E-2"/>
        <bgColor indexed="64"/>
      </patternFill>
    </fill>
  </fills>
  <borders count="18">
    <border>
      <left/>
      <right/>
      <top/>
      <bottom/>
      <diagonal/>
    </border>
    <border>
      <left/>
      <right/>
      <top style="thin">
        <color theme="4" tint="0.39997558519241921"/>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CAC9D9"/>
      </top>
      <bottom style="thin">
        <color rgb="FFDDDDDD"/>
      </bottom>
      <diagonal/>
    </border>
    <border>
      <left/>
      <right/>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rgb="FFDEE2E6"/>
      </left>
      <right/>
      <top/>
      <bottom/>
      <diagonal/>
    </border>
  </borders>
  <cellStyleXfs count="8">
    <xf numFmtId="0" fontId="0" fillId="0" borderId="0"/>
    <xf numFmtId="9" fontId="1" fillId="0" borderId="0" applyFont="0" applyFill="0" applyBorder="0" applyAlignment="0" applyProtection="0"/>
    <xf numFmtId="0" fontId="1" fillId="0" borderId="0"/>
    <xf numFmtId="0" fontId="4" fillId="0" borderId="0"/>
    <xf numFmtId="0" fontId="9" fillId="0" borderId="0"/>
    <xf numFmtId="9" fontId="4" fillId="0" borderId="0" applyFont="0" applyFill="0" applyBorder="0" applyAlignment="0" applyProtection="0"/>
    <xf numFmtId="0" fontId="22" fillId="0" borderId="0" applyNumberFormat="0" applyFill="0" applyBorder="0" applyAlignment="0" applyProtection="0"/>
    <xf numFmtId="0" fontId="28" fillId="0" borderId="0"/>
  </cellStyleXfs>
  <cellXfs count="213">
    <xf numFmtId="0" fontId="0" fillId="0" borderId="0" xfId="0"/>
    <xf numFmtId="0" fontId="0" fillId="0" borderId="0" xfId="0" applyAlignment="1">
      <alignment horizontal="left"/>
    </xf>
    <xf numFmtId="0" fontId="0" fillId="0" borderId="0" xfId="0" applyNumberFormat="1"/>
    <xf numFmtId="164" fontId="0" fillId="0" borderId="0" xfId="1" applyNumberFormat="1" applyFont="1"/>
    <xf numFmtId="164" fontId="2" fillId="0" borderId="0" xfId="1" applyNumberFormat="1" applyFont="1"/>
    <xf numFmtId="0" fontId="2" fillId="0" borderId="0" xfId="2" applyFont="1" applyFill="1"/>
    <xf numFmtId="0" fontId="2" fillId="0" borderId="0" xfId="0" applyFont="1" applyFill="1"/>
    <xf numFmtId="0" fontId="5" fillId="3" borderId="2" xfId="3" applyFont="1" applyFill="1" applyBorder="1" applyAlignment="1">
      <alignment horizontal="right"/>
    </xf>
    <xf numFmtId="0" fontId="4" fillId="0" borderId="0" xfId="3"/>
    <xf numFmtId="49" fontId="6" fillId="2" borderId="3" xfId="3" applyNumberFormat="1" applyFont="1" applyFill="1" applyBorder="1" applyAlignment="1">
      <alignment horizontal="left"/>
    </xf>
    <xf numFmtId="0" fontId="6" fillId="3" borderId="3" xfId="3" applyFont="1" applyFill="1" applyBorder="1" applyAlignment="1">
      <alignment horizontal="right"/>
    </xf>
    <xf numFmtId="49" fontId="5" fillId="2" borderId="2" xfId="3" applyNumberFormat="1" applyFont="1" applyFill="1" applyBorder="1" applyAlignment="1">
      <alignment horizontal="left"/>
    </xf>
    <xf numFmtId="0" fontId="5" fillId="3" borderId="0" xfId="3" applyFont="1" applyFill="1" applyAlignment="1">
      <alignment horizontal="left"/>
    </xf>
    <xf numFmtId="0" fontId="6" fillId="2" borderId="3" xfId="3" applyFont="1" applyFill="1" applyBorder="1" applyAlignment="1">
      <alignment horizontal="left"/>
    </xf>
    <xf numFmtId="164" fontId="5" fillId="3" borderId="2" xfId="1" applyNumberFormat="1" applyFont="1" applyFill="1" applyBorder="1" applyAlignment="1">
      <alignment horizontal="right"/>
    </xf>
    <xf numFmtId="0" fontId="3" fillId="0" borderId="1" xfId="0" applyFont="1" applyBorder="1"/>
    <xf numFmtId="0" fontId="3" fillId="0" borderId="1" xfId="0" applyFont="1" applyBorder="1" applyAlignment="1">
      <alignment horizontal="left"/>
    </xf>
    <xf numFmtId="0" fontId="2" fillId="0" borderId="0" xfId="0" applyFont="1"/>
    <xf numFmtId="0" fontId="0" fillId="0" borderId="0" xfId="0" applyFill="1" applyAlignment="1">
      <alignment horizontal="left"/>
    </xf>
    <xf numFmtId="0" fontId="0" fillId="0" borderId="0" xfId="0" applyFill="1"/>
    <xf numFmtId="0" fontId="7" fillId="0" borderId="1" xfId="0" applyFont="1" applyFill="1" applyBorder="1" applyAlignment="1">
      <alignment horizontal="left"/>
    </xf>
    <xf numFmtId="0" fontId="7" fillId="0" borderId="1" xfId="0" applyFont="1" applyFill="1" applyBorder="1"/>
    <xf numFmtId="164" fontId="8" fillId="0" borderId="0" xfId="1" applyNumberFormat="1" applyFont="1" applyFill="1"/>
    <xf numFmtId="164" fontId="2" fillId="0" borderId="0" xfId="1" applyNumberFormat="1" applyFont="1" applyFill="1"/>
    <xf numFmtId="0" fontId="0" fillId="0" borderId="0" xfId="0" applyFill="1" applyAlignment="1">
      <alignment horizontal="center"/>
    </xf>
    <xf numFmtId="0" fontId="9" fillId="0" borderId="0" xfId="4"/>
    <xf numFmtId="164" fontId="10" fillId="3" borderId="0" xfId="1" applyNumberFormat="1" applyFont="1" applyFill="1" applyAlignment="1">
      <alignment horizontal="right"/>
    </xf>
    <xf numFmtId="164" fontId="10" fillId="0" borderId="0" xfId="1" applyNumberFormat="1" applyFont="1" applyFill="1" applyAlignment="1">
      <alignment horizontal="right"/>
    </xf>
    <xf numFmtId="0" fontId="0" fillId="0" borderId="0" xfId="0" applyBorder="1"/>
    <xf numFmtId="0" fontId="2" fillId="0" borderId="0" xfId="0" applyFont="1" applyAlignment="1">
      <alignment horizontal="center" vertical="center" wrapText="1"/>
    </xf>
    <xf numFmtId="10" fontId="0" fillId="0" borderId="0" xfId="0" applyNumberFormat="1"/>
    <xf numFmtId="0" fontId="9" fillId="0" borderId="6" xfId="3" applyFont="1" applyBorder="1"/>
    <xf numFmtId="0" fontId="4" fillId="0" borderId="6" xfId="3" applyBorder="1"/>
    <xf numFmtId="164" fontId="10" fillId="3" borderId="6" xfId="1" applyNumberFormat="1" applyFont="1" applyFill="1" applyBorder="1" applyAlignment="1">
      <alignment horizontal="right"/>
    </xf>
    <xf numFmtId="49" fontId="5" fillId="2" borderId="6" xfId="3" applyNumberFormat="1" applyFont="1" applyFill="1" applyBorder="1" applyAlignment="1">
      <alignment horizontal="left"/>
    </xf>
    <xf numFmtId="0" fontId="5" fillId="3" borderId="6" xfId="3" applyFont="1" applyFill="1" applyBorder="1" applyAlignment="1">
      <alignment horizontal="right"/>
    </xf>
    <xf numFmtId="164" fontId="5" fillId="3" borderId="6" xfId="1" applyNumberFormat="1" applyFont="1" applyFill="1" applyBorder="1" applyAlignment="1">
      <alignment horizontal="right"/>
    </xf>
    <xf numFmtId="0" fontId="9" fillId="0" borderId="6" xfId="4" applyBorder="1"/>
    <xf numFmtId="164" fontId="10" fillId="0" borderId="6" xfId="1" applyNumberFormat="1" applyFont="1" applyFill="1" applyBorder="1" applyAlignment="1">
      <alignment horizontal="right"/>
    </xf>
    <xf numFmtId="49" fontId="10" fillId="2" borderId="6" xfId="4" applyNumberFormat="1" applyFont="1" applyFill="1" applyBorder="1" applyAlignment="1">
      <alignment horizontal="left"/>
    </xf>
    <xf numFmtId="0" fontId="0" fillId="0" borderId="6" xfId="0" applyBorder="1"/>
    <xf numFmtId="0" fontId="0" fillId="0" borderId="6" xfId="0" applyBorder="1" applyAlignment="1">
      <alignment horizontal="center"/>
    </xf>
    <xf numFmtId="0" fontId="0" fillId="0" borderId="6" xfId="0" applyBorder="1" applyAlignment="1">
      <alignment horizontal="left"/>
    </xf>
    <xf numFmtId="164" fontId="0" fillId="0" borderId="6" xfId="1" applyNumberFormat="1" applyFont="1" applyBorder="1"/>
    <xf numFmtId="165" fontId="0" fillId="0" borderId="6" xfId="0" applyNumberFormat="1" applyBorder="1"/>
    <xf numFmtId="0" fontId="0" fillId="0" borderId="6" xfId="0" applyFill="1" applyBorder="1" applyAlignment="1">
      <alignment horizontal="center"/>
    </xf>
    <xf numFmtId="0" fontId="0" fillId="0" borderId="6" xfId="0" applyFill="1" applyBorder="1" applyAlignment="1">
      <alignment horizontal="left"/>
    </xf>
    <xf numFmtId="0" fontId="0" fillId="0" borderId="6" xfId="0" applyFill="1" applyBorder="1"/>
    <xf numFmtId="164" fontId="0" fillId="0" borderId="6" xfId="1" applyNumberFormat="1" applyFont="1" applyFill="1" applyBorder="1"/>
    <xf numFmtId="0" fontId="12" fillId="0" borderId="6" xfId="3" applyFont="1" applyBorder="1"/>
    <xf numFmtId="164" fontId="12" fillId="0" borderId="6" xfId="1" applyNumberFormat="1" applyFont="1" applyBorder="1"/>
    <xf numFmtId="0" fontId="4" fillId="0" borderId="0" xfId="3" applyBorder="1"/>
    <xf numFmtId="0" fontId="5" fillId="3" borderId="6" xfId="3" applyFont="1" applyFill="1" applyBorder="1" applyAlignment="1">
      <alignment horizontal="left"/>
    </xf>
    <xf numFmtId="0" fontId="5" fillId="3" borderId="6" xfId="3" applyFont="1" applyFill="1" applyBorder="1" applyAlignment="1"/>
    <xf numFmtId="164" fontId="5" fillId="3" borderId="6" xfId="5" applyNumberFormat="1" applyFont="1" applyFill="1" applyBorder="1" applyAlignment="1">
      <alignment horizontal="right"/>
    </xf>
    <xf numFmtId="0" fontId="2" fillId="0" borderId="6" xfId="0" applyFont="1" applyBorder="1"/>
    <xf numFmtId="164" fontId="2" fillId="0" borderId="6" xfId="1" applyNumberFormat="1" applyFont="1" applyBorder="1"/>
    <xf numFmtId="49" fontId="10" fillId="2" borderId="2" xfId="3" applyNumberFormat="1" applyFont="1" applyFill="1" applyBorder="1" applyAlignment="1">
      <alignment horizontal="left"/>
    </xf>
    <xf numFmtId="0" fontId="10" fillId="3" borderId="0" xfId="4" applyFont="1" applyFill="1" applyAlignment="1">
      <alignment horizontal="left"/>
    </xf>
    <xf numFmtId="49" fontId="10" fillId="2" borderId="2" xfId="4" applyNumberFormat="1" applyFont="1" applyFill="1" applyBorder="1" applyAlignment="1">
      <alignment horizontal="left"/>
    </xf>
    <xf numFmtId="0" fontId="10" fillId="3" borderId="2" xfId="4" applyFont="1" applyFill="1" applyBorder="1" applyAlignment="1">
      <alignment horizontal="right"/>
    </xf>
    <xf numFmtId="49" fontId="11" fillId="2" borderId="3" xfId="4" applyNumberFormat="1" applyFont="1" applyFill="1" applyBorder="1" applyAlignment="1">
      <alignment horizontal="left"/>
    </xf>
    <xf numFmtId="164" fontId="5" fillId="3" borderId="8" xfId="1" applyNumberFormat="1" applyFont="1" applyFill="1" applyBorder="1" applyAlignment="1">
      <alignment horizontal="right"/>
    </xf>
    <xf numFmtId="0" fontId="2" fillId="0" borderId="0" xfId="0" applyFont="1" applyFill="1" applyAlignment="1">
      <alignment horizontal="center"/>
    </xf>
    <xf numFmtId="0" fontId="0" fillId="0" borderId="0" xfId="0" applyAlignment="1">
      <alignment horizontal="center"/>
    </xf>
    <xf numFmtId="0" fontId="2" fillId="0" borderId="6" xfId="0" applyFont="1" applyFill="1" applyBorder="1" applyAlignment="1">
      <alignment horizontal="center"/>
    </xf>
    <xf numFmtId="0" fontId="2" fillId="0" borderId="0" xfId="2" applyFont="1"/>
    <xf numFmtId="164" fontId="10" fillId="0" borderId="7" xfId="1" applyNumberFormat="1" applyFont="1" applyFill="1" applyBorder="1" applyAlignment="1">
      <alignment horizontal="right"/>
    </xf>
    <xf numFmtId="49" fontId="10" fillId="2" borderId="6" xfId="0" applyNumberFormat="1" applyFont="1" applyFill="1" applyBorder="1" applyAlignment="1">
      <alignment horizontal="left"/>
    </xf>
    <xf numFmtId="0" fontId="10" fillId="3" borderId="6" xfId="0" applyFont="1" applyFill="1" applyBorder="1" applyAlignment="1">
      <alignment horizontal="right"/>
    </xf>
    <xf numFmtId="0" fontId="11" fillId="3" borderId="6" xfId="0" applyFont="1" applyFill="1" applyBorder="1" applyAlignment="1">
      <alignment horizontal="right"/>
    </xf>
    <xf numFmtId="164" fontId="11" fillId="0" borderId="7" xfId="1" applyNumberFormat="1" applyFont="1" applyFill="1" applyBorder="1" applyAlignment="1">
      <alignment horizontal="right"/>
    </xf>
    <xf numFmtId="164" fontId="11" fillId="3" borderId="6" xfId="1" applyNumberFormat="1" applyFont="1" applyFill="1" applyBorder="1" applyAlignment="1">
      <alignment horizontal="right"/>
    </xf>
    <xf numFmtId="49" fontId="5" fillId="2" borderId="6" xfId="0" applyNumberFormat="1" applyFont="1" applyFill="1" applyBorder="1" applyAlignment="1">
      <alignment horizontal="left"/>
    </xf>
    <xf numFmtId="0" fontId="5" fillId="3" borderId="6" xfId="0" applyFont="1" applyFill="1" applyBorder="1" applyAlignment="1">
      <alignment horizontal="right"/>
    </xf>
    <xf numFmtId="164" fontId="0" fillId="0" borderId="6" xfId="0" applyNumberFormat="1" applyBorder="1" applyAlignment="1"/>
    <xf numFmtId="0" fontId="10" fillId="3" borderId="6" xfId="4" applyFont="1" applyFill="1" applyBorder="1" applyAlignment="1">
      <alignment horizontal="left"/>
    </xf>
    <xf numFmtId="0" fontId="10" fillId="4" borderId="6" xfId="4" applyFont="1" applyFill="1" applyBorder="1" applyAlignment="1">
      <alignment horizontal="left"/>
    </xf>
    <xf numFmtId="164" fontId="0" fillId="0" borderId="0" xfId="1" applyNumberFormat="1" applyFont="1" applyBorder="1" applyAlignment="1">
      <alignment vertical="center"/>
    </xf>
    <xf numFmtId="0" fontId="2" fillId="0" borderId="6" xfId="2" applyFont="1" applyBorder="1"/>
    <xf numFmtId="0" fontId="2" fillId="0" borderId="6" xfId="2" applyFont="1" applyBorder="1" applyAlignment="1">
      <alignment horizontal="right"/>
    </xf>
    <xf numFmtId="0" fontId="2" fillId="0" borderId="6" xfId="0" applyFont="1" applyBorder="1" applyAlignment="1">
      <alignment horizontal="right"/>
    </xf>
    <xf numFmtId="10" fontId="15" fillId="0" borderId="6" xfId="3" applyNumberFormat="1" applyFont="1" applyBorder="1"/>
    <xf numFmtId="0" fontId="5" fillId="3" borderId="6" xfId="0" applyFont="1" applyFill="1" applyBorder="1" applyAlignment="1">
      <alignment horizontal="left"/>
    </xf>
    <xf numFmtId="0" fontId="10" fillId="3" borderId="6" xfId="3" applyFont="1" applyFill="1" applyBorder="1" applyAlignment="1">
      <alignment horizontal="left"/>
    </xf>
    <xf numFmtId="0" fontId="6" fillId="2" borderId="6" xfId="0" applyFont="1" applyFill="1" applyBorder="1" applyAlignment="1">
      <alignment horizontal="left"/>
    </xf>
    <xf numFmtId="49" fontId="6" fillId="2" borderId="6" xfId="0" applyNumberFormat="1" applyFont="1" applyFill="1" applyBorder="1" applyAlignment="1">
      <alignment horizontal="left"/>
    </xf>
    <xf numFmtId="0" fontId="6" fillId="3" borderId="6" xfId="0" applyFont="1" applyFill="1" applyBorder="1" applyAlignment="1">
      <alignment horizontal="right"/>
    </xf>
    <xf numFmtId="0" fontId="11" fillId="3" borderId="2" xfId="4" applyFont="1" applyFill="1" applyBorder="1" applyAlignment="1">
      <alignment horizontal="right"/>
    </xf>
    <xf numFmtId="164" fontId="11" fillId="3" borderId="2" xfId="1" applyNumberFormat="1" applyFont="1" applyFill="1" applyBorder="1" applyAlignment="1">
      <alignment horizontal="right"/>
    </xf>
    <xf numFmtId="0" fontId="16" fillId="0" borderId="0" xfId="0" applyFont="1"/>
    <xf numFmtId="10" fontId="16" fillId="0" borderId="0" xfId="0" applyNumberFormat="1" applyFont="1"/>
    <xf numFmtId="9" fontId="16" fillId="0" borderId="0" xfId="0" applyNumberFormat="1" applyFont="1"/>
    <xf numFmtId="0" fontId="0" fillId="0" borderId="0" xfId="0" applyAlignment="1">
      <alignment vertical="center" wrapText="1"/>
    </xf>
    <xf numFmtId="0" fontId="0" fillId="5" borderId="0" xfId="0" applyFill="1" applyAlignment="1">
      <alignment vertical="center" wrapText="1"/>
    </xf>
    <xf numFmtId="0" fontId="2" fillId="0" borderId="0" xfId="0" applyFont="1" applyAlignment="1">
      <alignment vertical="center" wrapText="1"/>
    </xf>
    <xf numFmtId="0" fontId="0" fillId="0" borderId="0" xfId="0" applyAlignment="1">
      <alignment horizontal="right" vertical="center" wrapText="1"/>
    </xf>
    <xf numFmtId="10" fontId="0" fillId="0" borderId="0" xfId="0" applyNumberFormat="1" applyAlignment="1">
      <alignment horizontal="right" vertical="center" wrapText="1"/>
    </xf>
    <xf numFmtId="9" fontId="0" fillId="0" borderId="0" xfId="0" applyNumberFormat="1" applyAlignment="1">
      <alignment horizontal="right" vertical="center" wrapText="1"/>
    </xf>
    <xf numFmtId="0" fontId="0" fillId="5" borderId="0" xfId="0" applyFill="1"/>
    <xf numFmtId="0" fontId="2" fillId="0" borderId="0" xfId="0" applyFont="1" applyAlignment="1">
      <alignment horizontal="right" vertical="center" wrapText="1"/>
    </xf>
    <xf numFmtId="10" fontId="2" fillId="0" borderId="0" xfId="0" applyNumberFormat="1" applyFont="1" applyAlignment="1">
      <alignment horizontal="right" vertical="center" wrapText="1"/>
    </xf>
    <xf numFmtId="9" fontId="2" fillId="0" borderId="0" xfId="0" applyNumberFormat="1" applyFont="1" applyAlignment="1">
      <alignment horizontal="right" vertical="center" wrapText="1"/>
    </xf>
    <xf numFmtId="0" fontId="2" fillId="0" borderId="0" xfId="0" applyFont="1" applyFill="1" applyAlignment="1">
      <alignment horizontal="center" vertical="center" wrapText="1"/>
    </xf>
    <xf numFmtId="0" fontId="0" fillId="5" borderId="0" xfId="0" applyFill="1" applyAlignment="1">
      <alignment horizontal="right" vertical="center" wrapText="1"/>
    </xf>
    <xf numFmtId="164" fontId="0" fillId="0" borderId="0" xfId="0" applyNumberFormat="1" applyAlignment="1">
      <alignment horizontal="right" vertical="center" wrapText="1"/>
    </xf>
    <xf numFmtId="164" fontId="2" fillId="0" borderId="0" xfId="0" applyNumberFormat="1" applyFont="1" applyAlignment="1">
      <alignment horizontal="right" vertical="center" wrapText="1"/>
    </xf>
    <xf numFmtId="0" fontId="2" fillId="6" borderId="0" xfId="0" applyFont="1" applyFill="1"/>
    <xf numFmtId="0" fontId="19" fillId="7" borderId="6" xfId="0" applyFont="1" applyFill="1" applyBorder="1"/>
    <xf numFmtId="0" fontId="0" fillId="7" borderId="6" xfId="0" applyFill="1" applyBorder="1"/>
    <xf numFmtId="9" fontId="0" fillId="7" borderId="6" xfId="0" applyNumberFormat="1" applyFill="1" applyBorder="1"/>
    <xf numFmtId="0" fontId="2" fillId="7" borderId="6" xfId="0" applyFont="1" applyFill="1" applyBorder="1"/>
    <xf numFmtId="9" fontId="2" fillId="7" borderId="6" xfId="0" applyNumberFormat="1" applyFont="1" applyFill="1" applyBorder="1"/>
    <xf numFmtId="9" fontId="2" fillId="0" borderId="0" xfId="0" applyNumberFormat="1" applyFont="1"/>
    <xf numFmtId="0" fontId="20" fillId="7" borderId="6" xfId="0" applyFont="1" applyFill="1" applyBorder="1"/>
    <xf numFmtId="0" fontId="0" fillId="7" borderId="6" xfId="0" applyFill="1" applyBorder="1" applyAlignment="1">
      <alignment horizontal="left"/>
    </xf>
    <xf numFmtId="0" fontId="0" fillId="7" borderId="6" xfId="0" applyFill="1" applyBorder="1" applyAlignment="1">
      <alignment horizontal="left" indent="1"/>
    </xf>
    <xf numFmtId="0" fontId="2" fillId="7" borderId="6" xfId="0" applyFont="1" applyFill="1" applyBorder="1" applyAlignment="1">
      <alignment horizontal="left"/>
    </xf>
    <xf numFmtId="0" fontId="0" fillId="0" borderId="0" xfId="0" applyAlignment="1">
      <alignment horizontal="left" indent="1"/>
    </xf>
    <xf numFmtId="0" fontId="2" fillId="6" borderId="0" xfId="0" applyFont="1" applyFill="1" applyAlignment="1">
      <alignment horizontal="left" wrapText="1"/>
    </xf>
    <xf numFmtId="0" fontId="20" fillId="7" borderId="12" xfId="0" applyFont="1" applyFill="1" applyBorder="1" applyAlignment="1">
      <alignment horizontal="left"/>
    </xf>
    <xf numFmtId="0" fontId="21" fillId="7" borderId="13" xfId="0" applyFont="1" applyFill="1" applyBorder="1"/>
    <xf numFmtId="0" fontId="20" fillId="7" borderId="13" xfId="0" applyFont="1" applyFill="1" applyBorder="1"/>
    <xf numFmtId="0" fontId="20" fillId="7" borderId="14" xfId="0" applyFont="1" applyFill="1" applyBorder="1"/>
    <xf numFmtId="0" fontId="0" fillId="7" borderId="7" xfId="0" applyFill="1" applyBorder="1" applyAlignment="1">
      <alignment horizontal="left"/>
    </xf>
    <xf numFmtId="0" fontId="0" fillId="7" borderId="6" xfId="0" applyFill="1" applyBorder="1" applyAlignment="1">
      <alignment horizontal="right"/>
    </xf>
    <xf numFmtId="0" fontId="0" fillId="7" borderId="15" xfId="0" applyFill="1" applyBorder="1" applyAlignment="1">
      <alignment horizontal="right"/>
    </xf>
    <xf numFmtId="0" fontId="0" fillId="7" borderId="7" xfId="0" applyFill="1" applyBorder="1"/>
    <xf numFmtId="0" fontId="0" fillId="7" borderId="15" xfId="0" applyFill="1" applyBorder="1"/>
    <xf numFmtId="0" fontId="2" fillId="7" borderId="11" xfId="0" applyFont="1" applyFill="1" applyBorder="1" applyAlignment="1">
      <alignment horizontal="left" indent="1"/>
    </xf>
    <xf numFmtId="0" fontId="2" fillId="7" borderId="16" xfId="0" applyFont="1" applyFill="1" applyBorder="1"/>
    <xf numFmtId="0" fontId="2" fillId="7" borderId="9" xfId="0" applyFont="1" applyFill="1" applyBorder="1"/>
    <xf numFmtId="0" fontId="2" fillId="0" borderId="0" xfId="0" applyFont="1" applyAlignment="1">
      <alignment horizontal="left" indent="1"/>
    </xf>
    <xf numFmtId="0" fontId="2" fillId="6" borderId="0" xfId="0" applyFont="1" applyFill="1" applyAlignment="1">
      <alignment horizontal="left"/>
    </xf>
    <xf numFmtId="0" fontId="19" fillId="7" borderId="12" xfId="0" applyFont="1" applyFill="1" applyBorder="1" applyAlignment="1">
      <alignment horizontal="left"/>
    </xf>
    <xf numFmtId="0" fontId="8" fillId="7" borderId="13" xfId="0" applyFont="1" applyFill="1" applyBorder="1"/>
    <xf numFmtId="0" fontId="19" fillId="7" borderId="13" xfId="0" applyFont="1" applyFill="1" applyBorder="1"/>
    <xf numFmtId="0" fontId="19" fillId="7" borderId="14" xfId="0" applyFont="1" applyFill="1" applyBorder="1"/>
    <xf numFmtId="0" fontId="19" fillId="7" borderId="7" xfId="0" applyFont="1" applyFill="1" applyBorder="1" applyAlignment="1">
      <alignment horizontal="left"/>
    </xf>
    <xf numFmtId="0" fontId="19" fillId="7" borderId="15" xfId="0" applyFont="1" applyFill="1" applyBorder="1"/>
    <xf numFmtId="0" fontId="19" fillId="8" borderId="7" xfId="0" applyFont="1" applyFill="1" applyBorder="1" applyAlignment="1">
      <alignment horizontal="left"/>
    </xf>
    <xf numFmtId="0" fontId="8" fillId="8" borderId="6" xfId="0" applyFont="1" applyFill="1" applyBorder="1"/>
    <xf numFmtId="0" fontId="19" fillId="7" borderId="7" xfId="0" applyFont="1" applyFill="1" applyBorder="1"/>
    <xf numFmtId="0" fontId="8" fillId="7" borderId="11" xfId="0" applyFont="1" applyFill="1" applyBorder="1"/>
    <xf numFmtId="0" fontId="8" fillId="7" borderId="16" xfId="0" applyFont="1" applyFill="1" applyBorder="1"/>
    <xf numFmtId="0" fontId="8" fillId="7" borderId="9" xfId="0" applyFont="1" applyFill="1" applyBorder="1"/>
    <xf numFmtId="0" fontId="20" fillId="7" borderId="12" xfId="0" applyFont="1" applyFill="1" applyBorder="1"/>
    <xf numFmtId="0" fontId="20" fillId="7" borderId="7" xfId="0" applyFont="1" applyFill="1" applyBorder="1" applyAlignment="1">
      <alignment horizontal="left"/>
    </xf>
    <xf numFmtId="0" fontId="20" fillId="7" borderId="15" xfId="0" applyFont="1" applyFill="1" applyBorder="1"/>
    <xf numFmtId="0" fontId="21" fillId="8" borderId="11" xfId="0" applyFont="1" applyFill="1" applyBorder="1" applyAlignment="1">
      <alignment horizontal="left"/>
    </xf>
    <xf numFmtId="0" fontId="21" fillId="8" borderId="16" xfId="0" applyFont="1" applyFill="1" applyBorder="1"/>
    <xf numFmtId="0" fontId="21" fillId="8" borderId="9" xfId="0" applyFont="1" applyFill="1" applyBorder="1"/>
    <xf numFmtId="0" fontId="22" fillId="7" borderId="7" xfId="6" applyFill="1" applyBorder="1"/>
    <xf numFmtId="0" fontId="0" fillId="7" borderId="6" xfId="0" applyFill="1" applyBorder="1" applyAlignment="1">
      <alignment wrapText="1"/>
    </xf>
    <xf numFmtId="0" fontId="22" fillId="7" borderId="11" xfId="6" applyFill="1" applyBorder="1"/>
    <xf numFmtId="0" fontId="0" fillId="7" borderId="16" xfId="0" applyFill="1" applyBorder="1" applyAlignment="1">
      <alignment wrapText="1"/>
    </xf>
    <xf numFmtId="0" fontId="0" fillId="7" borderId="9" xfId="0" applyFill="1" applyBorder="1" applyAlignment="1">
      <alignment wrapText="1"/>
    </xf>
    <xf numFmtId="0" fontId="0" fillId="9" borderId="6" xfId="0" applyFill="1" applyBorder="1"/>
    <xf numFmtId="0" fontId="23" fillId="9" borderId="6" xfId="0" applyFont="1" applyFill="1" applyBorder="1"/>
    <xf numFmtId="0" fontId="23" fillId="7" borderId="6" xfId="0" applyFont="1" applyFill="1" applyBorder="1"/>
    <xf numFmtId="0" fontId="23" fillId="7" borderId="6" xfId="0" applyFont="1" applyFill="1" applyBorder="1" applyAlignment="1">
      <alignment wrapText="1"/>
    </xf>
    <xf numFmtId="0" fontId="24" fillId="7" borderId="6" xfId="6" applyFont="1" applyFill="1" applyBorder="1" applyAlignment="1">
      <alignment wrapText="1"/>
    </xf>
    <xf numFmtId="0" fontId="0" fillId="0" borderId="0" xfId="0" applyAlignment="1">
      <alignment wrapText="1"/>
    </xf>
    <xf numFmtId="0" fontId="0" fillId="7" borderId="0" xfId="0" applyFill="1"/>
    <xf numFmtId="0" fontId="0" fillId="9" borderId="0" xfId="0" applyFill="1"/>
    <xf numFmtId="0" fontId="22" fillId="7" borderId="6" xfId="6" applyFill="1" applyBorder="1" applyAlignment="1">
      <alignment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26" fillId="0" borderId="0" xfId="0" applyFont="1" applyAlignment="1">
      <alignment horizontal="left" vertical="center" wrapText="1"/>
    </xf>
    <xf numFmtId="0" fontId="26" fillId="0" borderId="17" xfId="0" applyFont="1" applyBorder="1" applyAlignment="1">
      <alignment horizontal="right" vertical="center" wrapText="1"/>
    </xf>
    <xf numFmtId="0" fontId="26" fillId="0" borderId="17" xfId="0" applyFont="1" applyBorder="1" applyAlignment="1">
      <alignment vertical="center" wrapText="1"/>
    </xf>
    <xf numFmtId="0" fontId="6" fillId="0" borderId="5" xfId="0" applyFont="1" applyBorder="1" applyAlignment="1">
      <alignment horizontal="center" vertical="center" wrapText="1"/>
    </xf>
    <xf numFmtId="0" fontId="27" fillId="0" borderId="0" xfId="0" applyFont="1" applyAlignment="1">
      <alignment horizontal="left" vertical="center" wrapText="1"/>
    </xf>
    <xf numFmtId="0" fontId="27" fillId="0" borderId="17" xfId="0" applyFont="1" applyBorder="1" applyAlignment="1">
      <alignment horizontal="right" vertical="center" wrapText="1"/>
    </xf>
    <xf numFmtId="0" fontId="6" fillId="0" borderId="4" xfId="0" applyFont="1" applyBorder="1" applyAlignment="1">
      <alignment horizontal="left" vertical="center" wrapText="1"/>
    </xf>
    <xf numFmtId="49" fontId="5" fillId="2" borderId="0" xfId="3" applyNumberFormat="1" applyFont="1" applyFill="1" applyBorder="1" applyAlignment="1">
      <alignment horizontal="left"/>
    </xf>
    <xf numFmtId="164" fontId="5" fillId="3" borderId="0" xfId="1" applyNumberFormat="1" applyFont="1" applyFill="1" applyBorder="1" applyAlignment="1">
      <alignment horizontal="right"/>
    </xf>
    <xf numFmtId="0" fontId="5" fillId="10" borderId="6" xfId="3" applyFont="1" applyFill="1" applyBorder="1" applyAlignment="1">
      <alignment horizontal="right"/>
    </xf>
    <xf numFmtId="2" fontId="26" fillId="0" borderId="17" xfId="0" applyNumberFormat="1" applyFont="1" applyBorder="1" applyAlignment="1">
      <alignment horizontal="right" vertical="center" wrapText="1"/>
    </xf>
    <xf numFmtId="2" fontId="27" fillId="0" borderId="17" xfId="0" applyNumberFormat="1" applyFont="1" applyBorder="1" applyAlignment="1">
      <alignment horizontal="right" vertical="center" wrapText="1"/>
    </xf>
    <xf numFmtId="2" fontId="27" fillId="0" borderId="17" xfId="0" applyNumberFormat="1" applyFont="1" applyBorder="1" applyAlignment="1">
      <alignment vertical="center" wrapText="1"/>
    </xf>
    <xf numFmtId="2" fontId="0" fillId="0" borderId="0" xfId="0" applyNumberFormat="1"/>
    <xf numFmtId="0" fontId="29" fillId="0" borderId="0" xfId="7" applyFont="1"/>
    <xf numFmtId="0" fontId="28" fillId="0" borderId="0" xfId="7"/>
    <xf numFmtId="0" fontId="30" fillId="7" borderId="6" xfId="7" applyFont="1" applyFill="1" applyBorder="1" applyAlignment="1">
      <alignment vertical="center" wrapText="1"/>
    </xf>
    <xf numFmtId="0" fontId="30" fillId="7" borderId="15" xfId="7" applyFont="1" applyFill="1" applyBorder="1" applyAlignment="1">
      <alignment vertical="center" wrapText="1"/>
    </xf>
    <xf numFmtId="0" fontId="28" fillId="0" borderId="6" xfId="7" applyBorder="1"/>
    <xf numFmtId="0" fontId="28" fillId="0" borderId="15" xfId="7" applyBorder="1"/>
    <xf numFmtId="0" fontId="28" fillId="11" borderId="6" xfId="7" applyFill="1" applyBorder="1"/>
    <xf numFmtId="0" fontId="28" fillId="11" borderId="15" xfId="7" applyFill="1" applyBorder="1"/>
    <xf numFmtId="0" fontId="28" fillId="12" borderId="6" xfId="7" applyFill="1" applyBorder="1"/>
    <xf numFmtId="0" fontId="28" fillId="13" borderId="6" xfId="7" applyFill="1" applyBorder="1"/>
    <xf numFmtId="0" fontId="28" fillId="13" borderId="15" xfId="7" applyFill="1" applyBorder="1"/>
    <xf numFmtId="0" fontId="28" fillId="14" borderId="6" xfId="7" applyFill="1" applyBorder="1"/>
    <xf numFmtId="0" fontId="4" fillId="0" borderId="0" xfId="4" applyFont="1"/>
    <xf numFmtId="10" fontId="15" fillId="7" borderId="6" xfId="3" applyNumberFormat="1" applyFont="1" applyFill="1" applyBorder="1"/>
    <xf numFmtId="0" fontId="2" fillId="0" borderId="0" xfId="0" applyFont="1" applyFill="1" applyAlignment="1">
      <alignment horizontal="center"/>
    </xf>
    <xf numFmtId="0" fontId="2" fillId="0" borderId="0" xfId="0" applyFont="1" applyAlignment="1">
      <alignment horizontal="center"/>
    </xf>
    <xf numFmtId="164" fontId="10" fillId="3" borderId="6" xfId="1" applyNumberFormat="1" applyFont="1" applyFill="1" applyBorder="1" applyAlignment="1">
      <alignment horizontal="center"/>
    </xf>
    <xf numFmtId="164" fontId="10" fillId="3" borderId="6" xfId="1" applyNumberFormat="1" applyFont="1" applyFill="1" applyBorder="1" applyAlignment="1">
      <alignment horizontal="center" vertical="center"/>
    </xf>
    <xf numFmtId="0" fontId="13" fillId="0" borderId="6" xfId="4" applyFont="1" applyBorder="1" applyAlignment="1">
      <alignment horizontal="center"/>
    </xf>
    <xf numFmtId="164" fontId="10" fillId="4" borderId="6" xfId="1" applyNumberFormat="1" applyFont="1" applyFill="1" applyBorder="1" applyAlignment="1">
      <alignment horizontal="center" vertical="center"/>
    </xf>
    <xf numFmtId="0" fontId="2" fillId="0" borderId="6" xfId="0" applyFont="1" applyBorder="1" applyAlignment="1">
      <alignment horizontal="center"/>
    </xf>
    <xf numFmtId="0" fontId="2" fillId="0" borderId="6" xfId="0" applyFont="1" applyFill="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13" fillId="0" borderId="6" xfId="3" applyFont="1" applyBorder="1" applyAlignment="1">
      <alignment horizontal="center"/>
    </xf>
    <xf numFmtId="0" fontId="14" fillId="3" borderId="6" xfId="3" applyFont="1" applyFill="1" applyBorder="1" applyAlignment="1">
      <alignment horizontal="center"/>
    </xf>
    <xf numFmtId="0" fontId="11" fillId="3" borderId="6" xfId="3" applyFont="1" applyFill="1" applyBorder="1" applyAlignment="1">
      <alignment horizontal="center"/>
    </xf>
    <xf numFmtId="0" fontId="13" fillId="0" borderId="0" xfId="3" applyFont="1" applyAlignment="1">
      <alignment horizontal="center"/>
    </xf>
    <xf numFmtId="0" fontId="12" fillId="0" borderId="0" xfId="3" applyFont="1" applyAlignment="1">
      <alignment horizontal="center"/>
    </xf>
    <xf numFmtId="0" fontId="17" fillId="0" borderId="0" xfId="0" applyFont="1" applyAlignment="1">
      <alignment horizontal="center" vertical="center"/>
    </xf>
  </cellXfs>
  <cellStyles count="8">
    <cellStyle name="Lien hypertexte" xfId="6" builtinId="8"/>
    <cellStyle name="Normal" xfId="0" builtinId="0"/>
    <cellStyle name="Normal 2" xfId="2" xr:uid="{00000000-0005-0000-0000-000001000000}"/>
    <cellStyle name="Normal 3" xfId="3" xr:uid="{00000000-0005-0000-0000-000002000000}"/>
    <cellStyle name="Normal 3 2" xfId="4" xr:uid="{00000000-0005-0000-0000-000003000000}"/>
    <cellStyle name="Normal 4" xfId="7" xr:uid="{46CB9C3D-E101-4DE7-99D1-77DCF69E0164}"/>
    <cellStyle name="Pourcentage" xfId="1" builtinId="5"/>
    <cellStyle name="Pourcentage 2" xfId="5" xr:uid="{00000000-0005-0000-0000-000005000000}"/>
  </cellStyles>
  <dxfs count="50">
    <dxf>
      <font>
        <strike val="0"/>
        <outline val="0"/>
        <shadow val="0"/>
        <u val="none"/>
        <vertAlign val="baseline"/>
        <sz val="16"/>
        <color theme="1"/>
        <name val="Calibri"/>
        <scheme val="minor"/>
      </font>
      <fill>
        <patternFill patternType="solid">
          <fgColor indexed="64"/>
          <bgColor theme="4"/>
        </patternFill>
      </fill>
    </dxf>
    <dxf>
      <fill>
        <patternFill patternType="solid">
          <fgColor indexed="64"/>
          <bgColor theme="0"/>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dxf>
    <dxf>
      <border>
        <bottom style="thin">
          <color indexed="64"/>
        </bottom>
      </border>
    </dxf>
    <dxf>
      <font>
        <strike val="0"/>
        <outline val="0"/>
        <shadow val="0"/>
        <u val="none"/>
        <vertAlign val="baseline"/>
        <sz val="11"/>
        <color theme="2" tint="-0.89999084444715716"/>
        <name val="Calibri"/>
        <scheme val="minor"/>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dxf>
    <dxf>
      <border>
        <bottom style="thin">
          <color indexed="64"/>
        </bottom>
      </border>
    </dxf>
    <dxf>
      <font>
        <strike val="0"/>
        <outline val="0"/>
        <shadow val="0"/>
        <u val="none"/>
        <vertAlign val="baseline"/>
        <sz val="11"/>
        <color theme="2" tint="-0.89999084444715716"/>
        <name val="Calibri"/>
        <scheme val="minor"/>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ill>
        <patternFill>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fgColor indexed="64"/>
          <bgColor theme="0"/>
        </patternFill>
      </fill>
    </dxf>
    <dxf>
      <border>
        <bottom style="thin">
          <color indexed="64"/>
        </bottom>
      </border>
    </dxf>
    <dxf>
      <font>
        <strike val="0"/>
        <outline val="0"/>
        <shadow val="0"/>
        <u val="none"/>
        <vertAlign val="baseline"/>
        <sz val="11"/>
        <color theme="2" tint="-0.89999084444715716"/>
        <name val="Calibri"/>
        <scheme val="minor"/>
      </font>
      <fill>
        <patternFill>
          <fgColor indexed="64"/>
          <bgColor theme="0"/>
        </patternFill>
      </fill>
      <border diagonalUp="0" diagonalDown="0" outline="0">
        <left style="thin">
          <color indexed="64"/>
        </left>
        <right style="thin">
          <color indexed="64"/>
        </right>
        <top/>
        <bottom/>
      </border>
    </dxf>
    <dxf>
      <font>
        <strike val="0"/>
        <outline val="0"/>
        <shadow val="0"/>
        <u val="none"/>
        <vertAlign val="baseline"/>
        <sz val="11"/>
        <color theme="2" tint="-0.89999084444715716"/>
        <name val="Calibri"/>
        <scheme val="minor"/>
      </font>
      <fill>
        <patternFill>
          <bgColor theme="0"/>
        </patternFill>
      </fill>
      <border diagonalUp="0" diagonalDown="0" outline="0">
        <left style="thin">
          <color indexed="64"/>
        </left>
        <right/>
        <top style="thin">
          <color indexed="64"/>
        </top>
        <bottom style="thin">
          <color indexed="64"/>
        </bottom>
      </border>
    </dxf>
    <dxf>
      <font>
        <strike val="0"/>
        <outline val="0"/>
        <shadow val="0"/>
        <u val="none"/>
        <vertAlign val="baseline"/>
        <sz val="11"/>
        <color theme="2" tint="-0.89999084444715716"/>
        <name val="Calibri"/>
        <scheme val="minor"/>
      </font>
      <fill>
        <patternFill>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2" tint="-0.89999084444715716"/>
        <name val="Calibri"/>
        <scheme val="minor"/>
      </font>
      <fill>
        <patternFill>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2" tint="-0.89999084444715716"/>
        <name val="Calibri"/>
        <scheme val="minor"/>
      </font>
      <fill>
        <patternFill>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2" tint="-0.89999084444715716"/>
        <name val="Calibri"/>
        <scheme val="minor"/>
      </font>
      <fill>
        <patternFill>
          <bgColor theme="0"/>
        </patternFill>
      </fill>
    </dxf>
    <dxf>
      <border>
        <bottom style="thin">
          <color indexed="64"/>
        </bottom>
      </border>
    </dxf>
    <dxf>
      <font>
        <strike val="0"/>
        <outline val="0"/>
        <shadow val="0"/>
        <u val="none"/>
        <vertAlign val="baseline"/>
        <sz val="11"/>
        <color theme="2" tint="-0.89999084444715716"/>
        <name val="Calibri"/>
        <scheme val="minor"/>
      </font>
      <fill>
        <patternFill>
          <bgColor theme="0"/>
        </patternFill>
      </fill>
      <border diagonalUp="0" diagonalDown="0" outline="0">
        <left style="thin">
          <color indexed="64"/>
        </left>
        <right style="thin">
          <color indexed="64"/>
        </right>
        <top/>
        <bottom/>
      </border>
    </dxf>
    <dxf>
      <font>
        <strike val="0"/>
        <outline val="0"/>
        <shadow val="0"/>
        <u val="none"/>
        <vertAlign val="baseline"/>
        <sz val="11"/>
        <color theme="1" tint="4.9989318521683403E-2"/>
        <name val="Calibri"/>
        <scheme val="minor"/>
      </font>
      <fill>
        <patternFill>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tint="4.9989318521683403E-2"/>
        <name val="Calibri"/>
        <scheme val="minor"/>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tint="4.9989318521683403E-2"/>
        <name val="Calibri"/>
        <scheme val="minor"/>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tint="4.9989318521683403E-2"/>
        <name val="Calibri"/>
        <scheme val="minor"/>
      </font>
      <fill>
        <patternFill>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tint="4.9989318521683403E-2"/>
        <name val="Calibri"/>
        <scheme val="minor"/>
      </font>
      <fill>
        <patternFill>
          <bgColor theme="0"/>
        </patternFill>
      </fill>
    </dxf>
    <dxf>
      <border>
        <bottom style="thin">
          <color indexed="64"/>
        </bottom>
      </border>
    </dxf>
    <dxf>
      <font>
        <strike val="0"/>
        <outline val="0"/>
        <shadow val="0"/>
        <u val="none"/>
        <vertAlign val="baseline"/>
        <sz val="11"/>
        <color theme="1" tint="4.9989318521683403E-2"/>
        <name val="Calibri"/>
        <scheme val="minor"/>
      </font>
      <fill>
        <patternFill>
          <bgColor theme="0"/>
        </patternFill>
      </fill>
      <border diagonalUp="0" diagonalDown="0">
        <left style="thin">
          <color indexed="64"/>
        </left>
        <right style="thin">
          <color indexed="64"/>
        </right>
        <top/>
        <bottom/>
        <vertical style="thin">
          <color indexed="64"/>
        </vertical>
        <horizontal style="thin">
          <color indexed="64"/>
        </horizontal>
      </border>
    </dxf>
    <dxf>
      <numFmt numFmtId="0" formatCode="General"/>
    </dxf>
    <dxf>
      <alignment horizontal="left" vertical="bottom" textRotation="0" wrapText="0" indent="1" justifyLastLine="0" shrinkToFit="0" readingOrder="0"/>
    </dxf>
    <dxf>
      <font>
        <strike val="0"/>
        <outline val="0"/>
        <shadow val="0"/>
        <u val="none"/>
        <vertAlign val="baseline"/>
        <sz val="11"/>
        <color theme="2" tint="-0.89999084444715716"/>
        <name val="Calibri"/>
        <scheme val="minor"/>
      </font>
    </dxf>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fill>
        <patternFill patternType="solid">
          <fgColor indexed="64"/>
          <bgColor theme="0"/>
        </patternFill>
      </fill>
    </dxf>
    <dxf>
      <font>
        <strike val="0"/>
        <outline val="0"/>
        <shadow val="0"/>
        <u val="none"/>
        <vertAlign val="baseline"/>
        <sz val="11"/>
        <color theme="1" tint="4.9989318521683403E-2"/>
        <name val="Calibri"/>
        <scheme val="minor"/>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A2815A-62AE-425C-99D6-845264D226B1}" name="Tableau3" displayName="Tableau3" ref="A5:C8" totalsRowShown="0" headerRowDxfId="49" dataDxfId="48">
  <autoFilter ref="A5:C8" xr:uid="{00000000-0009-0000-0100-000003000000}"/>
  <tableColumns count="3">
    <tableColumn id="1" xr3:uid="{48606195-00C1-4062-ACE5-8976DFF4725B}" name="Genre" dataDxfId="47"/>
    <tableColumn id="2" xr3:uid="{2FF62509-9054-48AF-AEC3-3C8F713326FF}" name="Nombre" dataDxfId="46"/>
    <tableColumn id="3" xr3:uid="{0FC5E42A-BD99-4422-BE56-880C288758D5}" name="Ratio" dataDxfId="4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7191C8-C956-4E18-9303-199E03454C0F}" name="Tableau4" displayName="Tableau4" ref="A12:D20" totalsRowShown="0" headerRowDxfId="44">
  <autoFilter ref="A12:D20" xr:uid="{00000000-0009-0000-0100-000004000000}"/>
  <tableColumns count="4">
    <tableColumn id="1" xr3:uid="{52F86B26-F312-4C3A-8362-695F9576F6F2}" name="Instances" dataDxfId="43"/>
    <tableColumn id="2" xr3:uid="{38C08399-4CCB-46D0-91F0-B70757D4A4B6}" name="Nombre d'étudiantes" dataDxfId="42"/>
    <tableColumn id="3" xr3:uid="{77191D64-B5A5-43E1-AB70-588B74AB36C4}" name="Nombre d'étudiants"/>
    <tableColumn id="4" xr3:uid="{52E0E110-DAA0-49B8-A7EA-F62167B5E30E}" name="Total"/>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A5E273B-7C75-4E94-BCC6-81942123BE6A}" name="Tableau2" displayName="Tableau2" ref="A31:D36" totalsRowShown="0" headerRowDxfId="41" dataDxfId="39" headerRowBorderDxfId="40" tableBorderDxfId="38" totalsRowBorderDxfId="37">
  <autoFilter ref="A31:D36" xr:uid="{00000000-0009-0000-0100-000002000000}"/>
  <tableColumns count="4">
    <tableColumn id="1" xr3:uid="{7EE9E7C8-018A-45EA-8F5A-13DCD7BDD1AB}" name="Statut" dataDxfId="36"/>
    <tableColumn id="2" xr3:uid="{8701D846-4ADA-473B-86CD-C3D2CF57177F}" name="Nombre d'étudiantes" dataDxfId="35"/>
    <tableColumn id="3" xr3:uid="{0EA0FEF5-496A-4D13-A416-919704B14CAC}" name="Nombre d'étudiants" dataDxfId="34"/>
    <tableColumn id="4" xr3:uid="{048FAB24-9683-4D10-A8DC-122D6C7731C6}" name="Total" dataDxfId="3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CB79A41-24F9-45AC-84D3-57F11ECB462C}" name="Tableau6" displayName="Tableau6" ref="A39:D44" totalsRowShown="0" headerRowDxfId="32" dataDxfId="30" headerRowBorderDxfId="31" tableBorderDxfId="29" totalsRowBorderDxfId="28">
  <autoFilter ref="A39:D44" xr:uid="{00000000-0009-0000-0100-000006000000}"/>
  <tableColumns count="4">
    <tableColumn id="1" xr3:uid="{D895E40F-F88C-472D-B0BB-6218471C4F13}" name="Colllège" dataDxfId="27"/>
    <tableColumn id="2" xr3:uid="{8C06F61E-B07E-4131-89D4-1A9C6F24B748}" name="Nombre d'étudiantes" dataDxfId="26"/>
    <tableColumn id="3" xr3:uid="{8934EB25-792E-47D1-95CF-1788F623EEA2}" name="Nombre d'étudiants" dataDxfId="25"/>
    <tableColumn id="4" xr3:uid="{B7B896E2-8A32-47D4-A8C0-F157D348B329}" name="Total" dataDxfId="2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176C6C-1CB7-4E35-A65B-1B43FEE7A2B4}" name="Tableau5" displayName="Tableau5" ref="A23:D27" totalsRowShown="0" headerRowDxfId="23" dataDxfId="21" headerRowBorderDxfId="22" tableBorderDxfId="20" totalsRowBorderDxfId="19">
  <autoFilter ref="A23:D27" xr:uid="{00000000-0009-0000-0100-000005000000}"/>
  <tableColumns count="4">
    <tableColumn id="1" xr3:uid="{79AD77E1-F87F-4428-A40B-D27D6B7E8ECB}" name="Statut" dataDxfId="18"/>
    <tableColumn id="2" xr3:uid="{0EEDCB8E-0D82-43BC-8CB6-5DA893F6B09D}" name="Nombre d'étudiantes" dataDxfId="17"/>
    <tableColumn id="3" xr3:uid="{F7E5F895-03B7-4399-9B24-2A9F68D3C97C}" name="Nombre d'étudiants" dataDxfId="16"/>
    <tableColumn id="4" xr3:uid="{D2B7215B-7094-4811-853E-1389CD5FF9AA}" name="Total" dataDxfId="1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87DC660-B1C2-4C79-92B2-86496C5B1B21}" name="Tableau7" displayName="Tableau7" ref="A4:B8" totalsRowShown="0" headerRowDxfId="14" dataDxfId="12" headerRowBorderDxfId="13" tableBorderDxfId="11" totalsRowBorderDxfId="10">
  <autoFilter ref="A4:B8" xr:uid="{00000000-0009-0000-0100-000007000000}"/>
  <tableColumns count="2">
    <tableColumn id="1" xr3:uid="{FA10C395-BF9B-40E0-8BCD-6A0C5503D4AB}" name="Lien universitaire" dataDxfId="9" dataCellStyle="Lien hypertexte"/>
    <tableColumn id="2" xr3:uid="{2E70B2B9-1FBE-4E60-86F0-12BF5758AE2D}" name="Explications" dataDxfId="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0ADFAF-5706-4F96-A22D-114A71ABC49B}" name="Tableau8" displayName="Tableau8" ref="A3:B4" totalsRowShown="0" headerRowDxfId="7" dataDxfId="5" headerRowBorderDxfId="6" tableBorderDxfId="4" totalsRowBorderDxfId="3">
  <autoFilter ref="A3:B4" xr:uid="{00000000-0009-0000-0100-000008000000}"/>
  <tableColumns count="2">
    <tableColumn id="1" xr3:uid="{0ED25C2C-0FE0-49B0-8C16-AA3A133CF703}" name="Lien Internet " dataDxfId="2" dataCellStyle="Lien hypertexte"/>
    <tableColumn id="2" xr3:uid="{147D56D7-850F-4F45-8A43-54EFAEF74FCD}" name="Précisions" dataDxfId="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5D88C41-BBCE-45E5-9076-37D18084E971}" name="Tableau1" displayName="Tableau1" ref="A1:C11" totalsRowShown="0" headerRowDxfId="0">
  <autoFilter ref="A1:C11" xr:uid="{00000000-0009-0000-0100-000001000000}"/>
  <tableColumns count="3">
    <tableColumn id="1" xr3:uid="{0440B914-008B-42A0-A3D2-1FCAF4B03A88}" name="Communication "/>
    <tableColumn id="2" xr3:uid="{89ADCAB0-3472-4607-9DD9-BCB6D1DB0B3B}" name="Type de communication "/>
    <tableColumn id="3" xr3:uid="{BD3C710A-0C00-45E5-94F5-6C4731D18E67}" name="Précisions"/>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7.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3" Type="http://schemas.openxmlformats.org/officeDocument/2006/relationships/hyperlink" Target="https://parrainage.u-bordeaux.fr/" TargetMode="External"/><Relationship Id="rId2" Type="http://schemas.openxmlformats.org/officeDocument/2006/relationships/hyperlink" Target="https://www.tutoratsantebordeaux.info/" TargetMode="External"/><Relationship Id="rId1" Type="http://schemas.openxmlformats.org/officeDocument/2006/relationships/hyperlink" Target="https://www.u-bordeaux.fr/formation/accompagnement-et-reussite-des-etudes/reussite-en-licence" TargetMode="External"/><Relationship Id="rId5" Type="http://schemas.openxmlformats.org/officeDocument/2006/relationships/table" Target="../tables/table6.xml"/><Relationship Id="rId4" Type="http://schemas.openxmlformats.org/officeDocument/2006/relationships/hyperlink" Target="https://femmes-en-sciences.fr/" TargetMode="External"/></Relationships>
</file>

<file path=xl/worksheets/_rels/sheet1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10.bin"/><Relationship Id="rId1" Type="http://schemas.openxmlformats.org/officeDocument/2006/relationships/hyperlink" Target="https://www.u-bordeaux.fr/formation/accompagnement-et-reussite-des-etudes/etudiants-besoins-specifiqu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s://www.instagram.com/meuf_asso/" TargetMode="External"/><Relationship Id="rId2" Type="http://schemas.openxmlformats.org/officeDocument/2006/relationships/hyperlink" Target="https://www.u-bordeaux.fr/actualites/mois-de-linclusivite-un-mois-pour-reflechir-comprendre-et-agir" TargetMode="External"/><Relationship Id="rId1" Type="http://schemas.openxmlformats.org/officeDocument/2006/relationships/hyperlink" Target="https://www.u-bordeaux.fr/universite/nos-engagements/egalite-diversite" TargetMode="External"/><Relationship Id="rId5" Type="http://schemas.openxmlformats.org/officeDocument/2006/relationships/table" Target="../tables/table8.xml"/><Relationship Id="rId4"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73C46-0E10-4C33-A2F2-2CBCFFC71F90}">
  <sheetPr>
    <tabColor theme="0"/>
  </sheetPr>
  <dimension ref="A1:H123"/>
  <sheetViews>
    <sheetView topLeftCell="A58" workbookViewId="0">
      <selection activeCell="A89" sqref="A89"/>
    </sheetView>
  </sheetViews>
  <sheetFormatPr baseColWidth="10" defaultRowHeight="14.5" x14ac:dyDescent="0.35"/>
  <cols>
    <col min="1" max="1" width="103.26953125" customWidth="1"/>
    <col min="2" max="2" width="31.54296875" customWidth="1"/>
    <col min="3" max="3" width="21.26953125" bestFit="1" customWidth="1"/>
    <col min="4" max="4" width="14.81640625" customWidth="1"/>
    <col min="6" max="6" width="24.7265625" bestFit="1" customWidth="1"/>
    <col min="7" max="7" width="21.26953125" bestFit="1" customWidth="1"/>
  </cols>
  <sheetData>
    <row r="1" spans="1:4" x14ac:dyDescent="0.35">
      <c r="A1" s="197" t="s">
        <v>657</v>
      </c>
      <c r="B1" s="197"/>
      <c r="C1" s="197"/>
      <c r="D1" s="197"/>
    </row>
    <row r="2" spans="1:4" x14ac:dyDescent="0.35">
      <c r="B2" s="64" t="s">
        <v>0</v>
      </c>
      <c r="C2" s="64" t="s">
        <v>1</v>
      </c>
      <c r="D2" s="64" t="s">
        <v>2</v>
      </c>
    </row>
    <row r="3" spans="1:4" x14ac:dyDescent="0.35">
      <c r="A3" s="1" t="s">
        <v>662</v>
      </c>
      <c r="B3">
        <v>252</v>
      </c>
      <c r="C3">
        <v>55</v>
      </c>
      <c r="D3" s="3">
        <f>C3/B3</f>
        <v>0.21825396825396826</v>
      </c>
    </row>
    <row r="4" spans="1:4" x14ac:dyDescent="0.35">
      <c r="A4" s="1" t="s">
        <v>663</v>
      </c>
      <c r="B4">
        <v>162</v>
      </c>
      <c r="C4">
        <v>40</v>
      </c>
      <c r="D4" s="3">
        <f t="shared" ref="D4:D30" si="0">C4/B4</f>
        <v>0.24691358024691357</v>
      </c>
    </row>
    <row r="5" spans="1:4" x14ac:dyDescent="0.35">
      <c r="A5" s="1" t="s">
        <v>664</v>
      </c>
      <c r="B5">
        <v>105</v>
      </c>
      <c r="C5">
        <v>34</v>
      </c>
      <c r="D5" s="3">
        <f t="shared" si="0"/>
        <v>0.32380952380952382</v>
      </c>
    </row>
    <row r="6" spans="1:4" x14ac:dyDescent="0.35">
      <c r="A6" s="1" t="s">
        <v>665</v>
      </c>
      <c r="B6">
        <v>674</v>
      </c>
      <c r="C6">
        <v>150</v>
      </c>
      <c r="D6" s="3">
        <f t="shared" si="0"/>
        <v>0.22255192878338279</v>
      </c>
    </row>
    <row r="7" spans="1:4" x14ac:dyDescent="0.35">
      <c r="A7" s="1" t="s">
        <v>666</v>
      </c>
      <c r="B7">
        <v>907</v>
      </c>
      <c r="C7">
        <v>222</v>
      </c>
      <c r="D7" s="3">
        <f t="shared" si="0"/>
        <v>0.24476295479603086</v>
      </c>
    </row>
    <row r="8" spans="1:4" x14ac:dyDescent="0.35">
      <c r="A8" s="1" t="s">
        <v>667</v>
      </c>
      <c r="B8">
        <v>815</v>
      </c>
      <c r="C8">
        <v>523</v>
      </c>
      <c r="D8" s="3">
        <f t="shared" si="0"/>
        <v>0.6417177914110429</v>
      </c>
    </row>
    <row r="9" spans="1:4" x14ac:dyDescent="0.35">
      <c r="A9" s="1" t="s">
        <v>3</v>
      </c>
      <c r="B9">
        <v>7633</v>
      </c>
      <c r="C9">
        <v>4478</v>
      </c>
      <c r="D9" s="3">
        <f t="shared" si="0"/>
        <v>0.58666317306432592</v>
      </c>
    </row>
    <row r="10" spans="1:4" x14ac:dyDescent="0.35">
      <c r="A10" s="1" t="s">
        <v>4</v>
      </c>
      <c r="B10">
        <v>242</v>
      </c>
      <c r="C10">
        <v>194</v>
      </c>
      <c r="D10" s="3">
        <f t="shared" si="0"/>
        <v>0.80165289256198347</v>
      </c>
    </row>
    <row r="11" spans="1:4" x14ac:dyDescent="0.35">
      <c r="A11" s="1" t="s">
        <v>5</v>
      </c>
      <c r="B11">
        <v>2024</v>
      </c>
      <c r="C11">
        <v>1715</v>
      </c>
      <c r="D11" s="3">
        <f t="shared" si="0"/>
        <v>0.84733201581027673</v>
      </c>
    </row>
    <row r="12" spans="1:4" x14ac:dyDescent="0.35">
      <c r="A12" s="1" t="s">
        <v>6</v>
      </c>
      <c r="B12">
        <v>780</v>
      </c>
      <c r="C12">
        <v>667</v>
      </c>
      <c r="D12" s="3">
        <f t="shared" si="0"/>
        <v>0.85512820512820509</v>
      </c>
    </row>
    <row r="13" spans="1:4" x14ac:dyDescent="0.35">
      <c r="A13" s="1" t="s">
        <v>7</v>
      </c>
      <c r="B13">
        <v>1048</v>
      </c>
      <c r="C13">
        <v>821</v>
      </c>
      <c r="D13" s="3">
        <f t="shared" si="0"/>
        <v>0.78339694656488545</v>
      </c>
    </row>
    <row r="14" spans="1:4" x14ac:dyDescent="0.35">
      <c r="A14" s="1" t="s">
        <v>8</v>
      </c>
      <c r="B14">
        <v>163</v>
      </c>
      <c r="C14">
        <v>133</v>
      </c>
      <c r="D14" s="3">
        <f t="shared" si="0"/>
        <v>0.81595092024539873</v>
      </c>
    </row>
    <row r="15" spans="1:4" x14ac:dyDescent="0.35">
      <c r="A15" s="1" t="s">
        <v>9</v>
      </c>
      <c r="B15">
        <v>2044</v>
      </c>
      <c r="C15">
        <v>1063</v>
      </c>
      <c r="D15" s="3">
        <f t="shared" si="0"/>
        <v>0.52005870841487278</v>
      </c>
    </row>
    <row r="16" spans="1:4" x14ac:dyDescent="0.35">
      <c r="A16" s="1" t="s">
        <v>10</v>
      </c>
      <c r="B16">
        <v>346</v>
      </c>
      <c r="C16">
        <v>87</v>
      </c>
      <c r="D16" s="3">
        <f t="shared" si="0"/>
        <v>0.25144508670520233</v>
      </c>
    </row>
    <row r="17" spans="1:4" x14ac:dyDescent="0.35">
      <c r="A17" s="1" t="s">
        <v>11</v>
      </c>
      <c r="B17">
        <v>544</v>
      </c>
      <c r="C17">
        <v>207</v>
      </c>
      <c r="D17" s="3">
        <f t="shared" si="0"/>
        <v>0.38051470588235292</v>
      </c>
    </row>
    <row r="18" spans="1:4" x14ac:dyDescent="0.35">
      <c r="A18" s="1" t="s">
        <v>12</v>
      </c>
      <c r="B18">
        <v>1166</v>
      </c>
      <c r="C18">
        <v>458</v>
      </c>
      <c r="D18" s="3">
        <f t="shared" si="0"/>
        <v>0.39279588336192112</v>
      </c>
    </row>
    <row r="19" spans="1:4" x14ac:dyDescent="0.35">
      <c r="A19" s="1" t="s">
        <v>13</v>
      </c>
      <c r="B19">
        <v>38656</v>
      </c>
      <c r="C19">
        <v>26832</v>
      </c>
      <c r="D19" s="3">
        <f t="shared" si="0"/>
        <v>0.69412251655629142</v>
      </c>
    </row>
    <row r="20" spans="1:4" x14ac:dyDescent="0.35">
      <c r="A20" s="1" t="s">
        <v>14</v>
      </c>
      <c r="B20">
        <v>254</v>
      </c>
      <c r="C20">
        <v>122</v>
      </c>
      <c r="D20" s="3">
        <f t="shared" si="0"/>
        <v>0.48031496062992124</v>
      </c>
    </row>
    <row r="21" spans="1:4" x14ac:dyDescent="0.35">
      <c r="A21" s="1" t="s">
        <v>15</v>
      </c>
      <c r="B21">
        <v>345</v>
      </c>
      <c r="C21">
        <v>203</v>
      </c>
      <c r="D21" s="3">
        <f t="shared" si="0"/>
        <v>0.58840579710144925</v>
      </c>
    </row>
    <row r="22" spans="1:4" x14ac:dyDescent="0.35">
      <c r="A22" s="1" t="s">
        <v>16</v>
      </c>
      <c r="B22">
        <v>15925</v>
      </c>
      <c r="C22">
        <v>12301</v>
      </c>
      <c r="D22" s="3">
        <f t="shared" si="0"/>
        <v>0.77243328100470954</v>
      </c>
    </row>
    <row r="23" spans="1:4" x14ac:dyDescent="0.35">
      <c r="A23" s="1" t="s">
        <v>17</v>
      </c>
      <c r="B23">
        <v>5151</v>
      </c>
      <c r="C23">
        <v>2317</v>
      </c>
      <c r="D23" s="3">
        <f t="shared" si="0"/>
        <v>0.44981556979227333</v>
      </c>
    </row>
    <row r="24" spans="1:4" x14ac:dyDescent="0.35">
      <c r="A24" s="1" t="s">
        <v>668</v>
      </c>
      <c r="B24">
        <v>5877</v>
      </c>
      <c r="C24">
        <v>5082</v>
      </c>
      <c r="D24" s="3">
        <f t="shared" si="0"/>
        <v>0.86472690148034714</v>
      </c>
    </row>
    <row r="25" spans="1:4" x14ac:dyDescent="0.35">
      <c r="A25" s="1" t="s">
        <v>18</v>
      </c>
      <c r="B25">
        <v>5916</v>
      </c>
      <c r="C25">
        <v>1866</v>
      </c>
      <c r="D25" s="3">
        <f t="shared" si="0"/>
        <v>0.31541582150101422</v>
      </c>
    </row>
    <row r="26" spans="1:4" x14ac:dyDescent="0.35">
      <c r="A26" s="1" t="s">
        <v>19</v>
      </c>
      <c r="B26">
        <v>24494</v>
      </c>
      <c r="C26">
        <v>11460</v>
      </c>
      <c r="D26" s="3">
        <f t="shared" si="0"/>
        <v>0.46786968237119292</v>
      </c>
    </row>
    <row r="27" spans="1:4" x14ac:dyDescent="0.35">
      <c r="A27" s="1" t="s">
        <v>669</v>
      </c>
      <c r="B27">
        <v>2334</v>
      </c>
      <c r="C27">
        <v>1901</v>
      </c>
      <c r="D27" s="3">
        <f t="shared" si="0"/>
        <v>0.81448157669237364</v>
      </c>
    </row>
    <row r="28" spans="1:4" x14ac:dyDescent="0.35">
      <c r="A28" s="1" t="s">
        <v>20</v>
      </c>
      <c r="B28">
        <v>849</v>
      </c>
      <c r="C28">
        <v>664</v>
      </c>
      <c r="D28" s="3">
        <f t="shared" si="0"/>
        <v>0.78209658421672557</v>
      </c>
    </row>
    <row r="29" spans="1:4" x14ac:dyDescent="0.35">
      <c r="A29" s="1" t="s">
        <v>21</v>
      </c>
      <c r="B29">
        <v>313</v>
      </c>
      <c r="C29">
        <v>121</v>
      </c>
      <c r="D29" s="3">
        <f t="shared" si="0"/>
        <v>0.38658146964856233</v>
      </c>
    </row>
    <row r="30" spans="1:4" x14ac:dyDescent="0.35">
      <c r="A30" s="20" t="s">
        <v>22</v>
      </c>
      <c r="B30" s="21">
        <f>SUM(B3:B29)</f>
        <v>119019</v>
      </c>
      <c r="C30" s="21">
        <f>SUM(C3:C29)</f>
        <v>73716</v>
      </c>
      <c r="D30" s="22">
        <f t="shared" si="0"/>
        <v>0.61936329493610265</v>
      </c>
    </row>
    <row r="31" spans="1:4" x14ac:dyDescent="0.35">
      <c r="A31" s="1" t="s">
        <v>23</v>
      </c>
      <c r="B31">
        <v>2068</v>
      </c>
      <c r="C31">
        <v>488</v>
      </c>
      <c r="D31" s="3">
        <f>C31/B31</f>
        <v>0.23597678916827852</v>
      </c>
    </row>
    <row r="32" spans="1:4" x14ac:dyDescent="0.35">
      <c r="A32" s="1" t="s">
        <v>36</v>
      </c>
      <c r="B32">
        <v>1339</v>
      </c>
      <c r="C32">
        <v>159</v>
      </c>
      <c r="D32" s="3">
        <f t="shared" ref="D32:D50" si="1">C32/B32</f>
        <v>0.11874533233756535</v>
      </c>
    </row>
    <row r="33" spans="1:4" x14ac:dyDescent="0.35">
      <c r="A33" s="1" t="s">
        <v>35</v>
      </c>
      <c r="B33">
        <v>1617</v>
      </c>
      <c r="C33">
        <v>163</v>
      </c>
      <c r="D33" s="3">
        <f t="shared" si="1"/>
        <v>0.10080395794681508</v>
      </c>
    </row>
    <row r="34" spans="1:4" x14ac:dyDescent="0.35">
      <c r="A34" s="1" t="s">
        <v>38</v>
      </c>
      <c r="B34">
        <v>689</v>
      </c>
      <c r="C34">
        <v>235</v>
      </c>
      <c r="D34" s="3">
        <f t="shared" si="1"/>
        <v>0.34107402031930334</v>
      </c>
    </row>
    <row r="35" spans="1:4" x14ac:dyDescent="0.35">
      <c r="A35" s="1" t="s">
        <v>27</v>
      </c>
      <c r="B35">
        <v>1624</v>
      </c>
      <c r="C35">
        <v>188</v>
      </c>
      <c r="D35" s="3">
        <f t="shared" si="1"/>
        <v>0.11576354679802955</v>
      </c>
    </row>
    <row r="36" spans="1:4" x14ac:dyDescent="0.35">
      <c r="A36" s="1" t="s">
        <v>28</v>
      </c>
      <c r="B36">
        <v>1699</v>
      </c>
      <c r="C36">
        <v>441</v>
      </c>
      <c r="D36" s="3">
        <f t="shared" si="1"/>
        <v>0.25956444967628017</v>
      </c>
    </row>
    <row r="37" spans="1:4" x14ac:dyDescent="0.35">
      <c r="A37" s="1" t="s">
        <v>26</v>
      </c>
      <c r="B37">
        <v>670</v>
      </c>
      <c r="C37">
        <v>135</v>
      </c>
      <c r="D37" s="3">
        <f t="shared" si="1"/>
        <v>0.20149253731343283</v>
      </c>
    </row>
    <row r="38" spans="1:4" x14ac:dyDescent="0.35">
      <c r="A38" s="1" t="s">
        <v>37</v>
      </c>
      <c r="B38">
        <v>610</v>
      </c>
      <c r="C38">
        <v>498</v>
      </c>
      <c r="D38" s="3">
        <f t="shared" si="1"/>
        <v>0.81639344262295077</v>
      </c>
    </row>
    <row r="39" spans="1:4" x14ac:dyDescent="0.35">
      <c r="A39" s="1" t="s">
        <v>34</v>
      </c>
      <c r="B39">
        <v>281</v>
      </c>
      <c r="C39">
        <v>181</v>
      </c>
      <c r="D39" s="3">
        <f t="shared" si="1"/>
        <v>0.64412811387900359</v>
      </c>
    </row>
    <row r="40" spans="1:4" x14ac:dyDescent="0.35">
      <c r="A40" s="1" t="s">
        <v>29</v>
      </c>
      <c r="B40">
        <v>775</v>
      </c>
      <c r="C40">
        <v>432</v>
      </c>
      <c r="D40" s="3">
        <f t="shared" si="1"/>
        <v>0.55741935483870964</v>
      </c>
    </row>
    <row r="41" spans="1:4" x14ac:dyDescent="0.35">
      <c r="A41" s="1" t="s">
        <v>30</v>
      </c>
      <c r="B41">
        <v>1016</v>
      </c>
      <c r="C41">
        <v>763</v>
      </c>
      <c r="D41" s="3">
        <f t="shared" si="1"/>
        <v>0.75098425196850394</v>
      </c>
    </row>
    <row r="42" spans="1:4" x14ac:dyDescent="0.35">
      <c r="A42" s="1" t="s">
        <v>31</v>
      </c>
      <c r="B42">
        <v>708</v>
      </c>
      <c r="C42">
        <v>489</v>
      </c>
      <c r="D42" s="3">
        <f t="shared" si="1"/>
        <v>0.69067796610169496</v>
      </c>
    </row>
    <row r="43" spans="1:4" x14ac:dyDescent="0.35">
      <c r="A43" s="1" t="s">
        <v>25</v>
      </c>
      <c r="B43">
        <v>507</v>
      </c>
      <c r="C43">
        <v>271</v>
      </c>
      <c r="D43" s="3">
        <f t="shared" si="1"/>
        <v>0.53451676528599601</v>
      </c>
    </row>
    <row r="44" spans="1:4" x14ac:dyDescent="0.35">
      <c r="A44" s="1" t="s">
        <v>670</v>
      </c>
      <c r="B44">
        <v>1651</v>
      </c>
      <c r="C44">
        <v>873</v>
      </c>
      <c r="D44" s="3">
        <f t="shared" si="1"/>
        <v>0.52877044215626889</v>
      </c>
    </row>
    <row r="45" spans="1:4" x14ac:dyDescent="0.35">
      <c r="A45" s="1" t="s">
        <v>33</v>
      </c>
      <c r="B45">
        <v>2212</v>
      </c>
      <c r="C45">
        <v>1325</v>
      </c>
      <c r="D45" s="3">
        <f t="shared" si="1"/>
        <v>0.59900542495479203</v>
      </c>
    </row>
    <row r="46" spans="1:4" x14ac:dyDescent="0.35">
      <c r="A46" s="1" t="s">
        <v>24</v>
      </c>
      <c r="B46">
        <v>391</v>
      </c>
      <c r="C46">
        <v>107</v>
      </c>
      <c r="D46" s="3">
        <f t="shared" si="1"/>
        <v>0.27365728900255754</v>
      </c>
    </row>
    <row r="47" spans="1:4" x14ac:dyDescent="0.35">
      <c r="A47" s="1" t="s">
        <v>32</v>
      </c>
      <c r="B47">
        <v>4941</v>
      </c>
      <c r="C47">
        <v>2370</v>
      </c>
      <c r="D47" s="3">
        <f t="shared" si="1"/>
        <v>0.47965998785670916</v>
      </c>
    </row>
    <row r="48" spans="1:4" x14ac:dyDescent="0.35">
      <c r="A48" s="1" t="s">
        <v>39</v>
      </c>
      <c r="B48">
        <v>1045</v>
      </c>
      <c r="C48">
        <v>316</v>
      </c>
      <c r="D48" s="3">
        <f t="shared" si="1"/>
        <v>0.30239234449760766</v>
      </c>
    </row>
    <row r="49" spans="1:8" x14ac:dyDescent="0.35">
      <c r="A49" s="1" t="s">
        <v>671</v>
      </c>
      <c r="B49">
        <v>3722</v>
      </c>
      <c r="C49">
        <v>1996</v>
      </c>
      <c r="D49" s="3">
        <f t="shared" si="1"/>
        <v>0.53627082213863519</v>
      </c>
    </row>
    <row r="50" spans="1:8" x14ac:dyDescent="0.35">
      <c r="A50" s="5" t="s">
        <v>40</v>
      </c>
      <c r="B50" s="6">
        <f>SUM(B31:B49)</f>
        <v>27565</v>
      </c>
      <c r="C50" s="6">
        <f>SUM(C31:C49)</f>
        <v>11430</v>
      </c>
      <c r="D50" s="23">
        <f t="shared" si="1"/>
        <v>0.41465626700526032</v>
      </c>
    </row>
    <row r="51" spans="1:8" x14ac:dyDescent="0.35">
      <c r="A51" s="18" t="s">
        <v>41</v>
      </c>
      <c r="B51" s="19">
        <v>1435</v>
      </c>
      <c r="C51" s="19">
        <v>1386</v>
      </c>
      <c r="D51" s="3">
        <f>C51/B51</f>
        <v>0.96585365853658534</v>
      </c>
    </row>
    <row r="52" spans="1:8" x14ac:dyDescent="0.35">
      <c r="A52" s="18" t="s">
        <v>42</v>
      </c>
      <c r="B52" s="19">
        <v>510</v>
      </c>
      <c r="C52" s="19">
        <v>432</v>
      </c>
      <c r="D52" s="3">
        <f t="shared" ref="D52:D56" si="2">C52/B52</f>
        <v>0.84705882352941175</v>
      </c>
    </row>
    <row r="53" spans="1:8" x14ac:dyDescent="0.35">
      <c r="A53" s="18" t="s">
        <v>43</v>
      </c>
      <c r="B53" s="19">
        <v>953</v>
      </c>
      <c r="C53" s="19">
        <v>647</v>
      </c>
      <c r="D53" s="3">
        <f t="shared" si="2"/>
        <v>0.67890870933892966</v>
      </c>
    </row>
    <row r="54" spans="1:8" x14ac:dyDescent="0.35">
      <c r="A54" s="18" t="s">
        <v>44</v>
      </c>
      <c r="B54" s="19">
        <v>251</v>
      </c>
      <c r="C54" s="19">
        <v>194</v>
      </c>
      <c r="D54" s="3">
        <f t="shared" si="2"/>
        <v>0.77290836653386452</v>
      </c>
    </row>
    <row r="55" spans="1:8" x14ac:dyDescent="0.35">
      <c r="A55" s="18" t="s">
        <v>45</v>
      </c>
      <c r="B55" s="19">
        <v>1349</v>
      </c>
      <c r="C55" s="19">
        <v>645</v>
      </c>
      <c r="D55" s="3">
        <f t="shared" si="2"/>
        <v>0.47813194959229061</v>
      </c>
    </row>
    <row r="56" spans="1:8" x14ac:dyDescent="0.35">
      <c r="A56" s="66" t="s">
        <v>46</v>
      </c>
      <c r="B56" s="6">
        <f>SUM(B51:B55)</f>
        <v>4498</v>
      </c>
      <c r="C56" s="6">
        <f>SUM(C51:C55)</f>
        <v>3304</v>
      </c>
      <c r="D56" s="23">
        <f t="shared" si="2"/>
        <v>0.73454868830591369</v>
      </c>
    </row>
    <row r="57" spans="1:8" x14ac:dyDescent="0.35">
      <c r="A57" s="5"/>
      <c r="B57" s="6"/>
      <c r="C57" s="6"/>
      <c r="D57" s="23"/>
    </row>
    <row r="60" spans="1:8" x14ac:dyDescent="0.35">
      <c r="A60" s="196" t="s">
        <v>658</v>
      </c>
      <c r="B60" s="196"/>
      <c r="C60" s="196"/>
      <c r="D60" s="196"/>
    </row>
    <row r="61" spans="1:8" x14ac:dyDescent="0.35">
      <c r="A61" s="63"/>
      <c r="B61" s="24" t="s">
        <v>0</v>
      </c>
      <c r="C61" s="24" t="s">
        <v>1</v>
      </c>
      <c r="D61" s="64" t="s">
        <v>2</v>
      </c>
      <c r="F61" t="s">
        <v>0</v>
      </c>
      <c r="G61" t="s">
        <v>1</v>
      </c>
      <c r="H61" t="s">
        <v>2</v>
      </c>
    </row>
    <row r="62" spans="1:8" x14ac:dyDescent="0.35">
      <c r="A62" s="1" t="s">
        <v>47</v>
      </c>
      <c r="B62">
        <v>174</v>
      </c>
      <c r="C62">
        <v>136</v>
      </c>
      <c r="D62" s="3">
        <f>C62/B62</f>
        <v>0.7816091954022989</v>
      </c>
      <c r="E62" t="s">
        <v>650</v>
      </c>
      <c r="F62">
        <f>B62+B110+B118+B116+B119+B120+B121</f>
        <v>10160</v>
      </c>
      <c r="G62">
        <f>C62+C110++C118+C116+C119+C120+C121</f>
        <v>7458</v>
      </c>
      <c r="H62" s="3">
        <f>G62/F62</f>
        <v>0.73405511811023627</v>
      </c>
    </row>
    <row r="63" spans="1:8" x14ac:dyDescent="0.35">
      <c r="A63" s="1" t="s">
        <v>48</v>
      </c>
      <c r="B63">
        <v>390</v>
      </c>
      <c r="C63">
        <v>295</v>
      </c>
      <c r="D63" s="3">
        <f t="shared" ref="D63:D123" si="3">C63/B63</f>
        <v>0.75641025641025639</v>
      </c>
      <c r="E63" t="s">
        <v>651</v>
      </c>
      <c r="F63">
        <f>B70+B71+B72+B73+B74+B75+B76+B77+B78+B79+B80+B81+B82+B83+B84+B85+B86+B88+B93+B94+B97+B106+B112+B89</f>
        <v>39784</v>
      </c>
      <c r="G63">
        <f>C70+C71+C72+C73+C74+C75+C76+C77+C78+C79+C80+C81+C82+C83+C84+C85+C86+C88+C93+C94+C97+C106+C112+C89</f>
        <v>27295</v>
      </c>
      <c r="H63" s="3">
        <f>G63/F63</f>
        <v>0.68607983108787451</v>
      </c>
    </row>
    <row r="64" spans="1:8" x14ac:dyDescent="0.35">
      <c r="A64" s="1" t="s">
        <v>49</v>
      </c>
      <c r="B64">
        <v>296</v>
      </c>
      <c r="C64">
        <v>194</v>
      </c>
      <c r="D64" s="3">
        <f t="shared" si="3"/>
        <v>0.65540540540540537</v>
      </c>
      <c r="E64" t="s">
        <v>652</v>
      </c>
      <c r="F64">
        <f>B63+B64+B65+B66+B67+B68+B69+B87+B90+B91+B92+B95+B98+B99+B100+B101+B107+B108+B109+B114+B113+B122</f>
        <v>20720</v>
      </c>
      <c r="G64">
        <f>C63+C64+C65+C66+C67+C68+C69+C87+C90+C91+C92+C95+C98+C99+C100+C101+C107+C108+C109+C114+C113+C122</f>
        <v>9502</v>
      </c>
      <c r="H64" s="3">
        <f>G64/F64</f>
        <v>0.4585907335907336</v>
      </c>
    </row>
    <row r="65" spans="1:8" x14ac:dyDescent="0.35">
      <c r="A65" s="1" t="s">
        <v>50</v>
      </c>
      <c r="B65">
        <v>1462</v>
      </c>
      <c r="C65">
        <v>792</v>
      </c>
      <c r="D65" s="3">
        <f t="shared" si="3"/>
        <v>0.54172366621067036</v>
      </c>
      <c r="E65" t="s">
        <v>654</v>
      </c>
      <c r="F65">
        <f>B102+B103+B104+B105</f>
        <v>7200</v>
      </c>
      <c r="G65">
        <f>C102+C103+C104+C105</f>
        <v>5124</v>
      </c>
      <c r="H65" s="3">
        <f>G65/F65</f>
        <v>0.71166666666666667</v>
      </c>
    </row>
    <row r="66" spans="1:8" x14ac:dyDescent="0.35">
      <c r="A66" s="1" t="s">
        <v>51</v>
      </c>
      <c r="B66">
        <v>338</v>
      </c>
      <c r="C66">
        <v>143</v>
      </c>
      <c r="D66" s="3">
        <f t="shared" si="3"/>
        <v>0.42307692307692307</v>
      </c>
      <c r="E66" t="s">
        <v>656</v>
      </c>
      <c r="F66">
        <f>B111+B117</f>
        <v>2425</v>
      </c>
      <c r="G66">
        <f>C111+C117</f>
        <v>1816</v>
      </c>
      <c r="H66" s="3">
        <f>G66/F66</f>
        <v>0.74886597938144328</v>
      </c>
    </row>
    <row r="67" spans="1:8" x14ac:dyDescent="0.35">
      <c r="A67" s="1" t="s">
        <v>52</v>
      </c>
      <c r="B67">
        <v>689</v>
      </c>
      <c r="C67">
        <v>393</v>
      </c>
      <c r="D67" s="3">
        <f t="shared" si="3"/>
        <v>0.57039187227866472</v>
      </c>
    </row>
    <row r="68" spans="1:8" x14ac:dyDescent="0.35">
      <c r="A68" s="1" t="s">
        <v>53</v>
      </c>
      <c r="B68">
        <v>2856</v>
      </c>
      <c r="C68">
        <v>2053</v>
      </c>
      <c r="D68" s="3">
        <f t="shared" si="3"/>
        <v>0.7188375350140056</v>
      </c>
    </row>
    <row r="69" spans="1:8" x14ac:dyDescent="0.35">
      <c r="A69" s="1" t="s">
        <v>54</v>
      </c>
      <c r="B69">
        <v>1509</v>
      </c>
      <c r="C69">
        <v>835</v>
      </c>
      <c r="D69" s="3">
        <f t="shared" si="3"/>
        <v>0.5533465871438038</v>
      </c>
    </row>
    <row r="70" spans="1:8" x14ac:dyDescent="0.35">
      <c r="A70" s="1" t="s">
        <v>659</v>
      </c>
      <c r="B70">
        <v>828</v>
      </c>
      <c r="C70">
        <v>396</v>
      </c>
      <c r="D70" s="3">
        <f t="shared" si="3"/>
        <v>0.47826086956521741</v>
      </c>
      <c r="E70" s="175"/>
      <c r="F70" s="28"/>
      <c r="G70" s="28"/>
      <c r="H70" s="176"/>
    </row>
    <row r="71" spans="1:8" x14ac:dyDescent="0.35">
      <c r="A71" s="1" t="s">
        <v>56</v>
      </c>
      <c r="B71">
        <v>938</v>
      </c>
      <c r="C71">
        <v>430</v>
      </c>
      <c r="D71" s="3">
        <f t="shared" si="3"/>
        <v>0.45842217484008529</v>
      </c>
      <c r="E71" s="175"/>
      <c r="F71" s="28"/>
      <c r="G71" s="28"/>
      <c r="H71" s="176"/>
    </row>
    <row r="72" spans="1:8" x14ac:dyDescent="0.35">
      <c r="A72" s="1" t="s">
        <v>329</v>
      </c>
      <c r="B72">
        <v>13</v>
      </c>
      <c r="C72">
        <v>9</v>
      </c>
      <c r="D72" s="3">
        <f t="shared" si="3"/>
        <v>0.69230769230769229</v>
      </c>
      <c r="E72" s="175"/>
      <c r="F72" s="28"/>
      <c r="G72" s="28"/>
      <c r="H72" s="176"/>
    </row>
    <row r="73" spans="1:8" x14ac:dyDescent="0.35">
      <c r="A73" s="1" t="s">
        <v>57</v>
      </c>
      <c r="B73">
        <v>629</v>
      </c>
      <c r="C73">
        <v>466</v>
      </c>
      <c r="D73" s="3">
        <f t="shared" si="3"/>
        <v>0.74085850556438793</v>
      </c>
      <c r="E73" s="175"/>
      <c r="F73" s="28"/>
      <c r="G73" s="28"/>
      <c r="H73" s="176"/>
    </row>
    <row r="74" spans="1:8" x14ac:dyDescent="0.35">
      <c r="A74" s="1" t="s">
        <v>58</v>
      </c>
      <c r="B74">
        <v>541</v>
      </c>
      <c r="C74">
        <v>454</v>
      </c>
      <c r="D74" s="3">
        <f t="shared" si="3"/>
        <v>0.83918669131238444</v>
      </c>
      <c r="E74" s="175"/>
      <c r="F74" s="28"/>
      <c r="G74" s="28"/>
      <c r="H74" s="176"/>
    </row>
    <row r="75" spans="1:8" x14ac:dyDescent="0.35">
      <c r="A75" s="1" t="s">
        <v>59</v>
      </c>
      <c r="B75">
        <v>6216</v>
      </c>
      <c r="C75">
        <v>4203</v>
      </c>
      <c r="D75" s="3">
        <f t="shared" si="3"/>
        <v>0.67615830115830111</v>
      </c>
      <c r="E75" s="175"/>
      <c r="F75" s="28"/>
      <c r="G75" s="28"/>
      <c r="H75" s="176"/>
    </row>
    <row r="76" spans="1:8" x14ac:dyDescent="0.35">
      <c r="A76" s="1" t="s">
        <v>60</v>
      </c>
      <c r="B76">
        <v>797</v>
      </c>
      <c r="C76">
        <v>602</v>
      </c>
      <c r="D76" s="3">
        <f t="shared" si="3"/>
        <v>0.75533249686323711</v>
      </c>
    </row>
    <row r="77" spans="1:8" x14ac:dyDescent="0.35">
      <c r="A77" s="1" t="s">
        <v>61</v>
      </c>
      <c r="B77">
        <v>1847</v>
      </c>
      <c r="C77">
        <v>1431</v>
      </c>
      <c r="D77" s="3">
        <f t="shared" si="3"/>
        <v>0.77476989713048183</v>
      </c>
    </row>
    <row r="78" spans="1:8" x14ac:dyDescent="0.35">
      <c r="A78" s="1" t="s">
        <v>62</v>
      </c>
      <c r="B78">
        <v>965</v>
      </c>
      <c r="C78">
        <v>760</v>
      </c>
      <c r="D78" s="3">
        <f t="shared" si="3"/>
        <v>0.78756476683937826</v>
      </c>
    </row>
    <row r="79" spans="1:8" x14ac:dyDescent="0.35">
      <c r="A79" s="1" t="s">
        <v>63</v>
      </c>
      <c r="B79">
        <v>6185</v>
      </c>
      <c r="C79">
        <v>5301</v>
      </c>
      <c r="D79" s="3">
        <f t="shared" si="3"/>
        <v>0.85707356507679866</v>
      </c>
    </row>
    <row r="80" spans="1:8" x14ac:dyDescent="0.35">
      <c r="A80" s="1" t="s">
        <v>64</v>
      </c>
      <c r="B80">
        <v>4630</v>
      </c>
      <c r="C80">
        <v>3762</v>
      </c>
      <c r="D80" s="3">
        <f t="shared" si="3"/>
        <v>0.81252699784017279</v>
      </c>
    </row>
    <row r="81" spans="1:4" x14ac:dyDescent="0.35">
      <c r="A81" s="1" t="s">
        <v>65</v>
      </c>
      <c r="B81">
        <v>2590</v>
      </c>
      <c r="C81">
        <v>1520</v>
      </c>
      <c r="D81" s="3">
        <f t="shared" si="3"/>
        <v>0.58687258687258692</v>
      </c>
    </row>
    <row r="82" spans="1:4" x14ac:dyDescent="0.35">
      <c r="A82" s="1" t="s">
        <v>66</v>
      </c>
      <c r="B82">
        <v>1591</v>
      </c>
      <c r="C82">
        <v>1209</v>
      </c>
      <c r="D82" s="3">
        <f t="shared" si="3"/>
        <v>0.75989943431803897</v>
      </c>
    </row>
    <row r="83" spans="1:4" x14ac:dyDescent="0.35">
      <c r="A83" s="1" t="s">
        <v>67</v>
      </c>
      <c r="B83">
        <v>560</v>
      </c>
      <c r="C83">
        <v>256</v>
      </c>
      <c r="D83" s="3">
        <f t="shared" si="3"/>
        <v>0.45714285714285713</v>
      </c>
    </row>
    <row r="84" spans="1:4" x14ac:dyDescent="0.35">
      <c r="A84" s="1" t="s">
        <v>68</v>
      </c>
      <c r="B84">
        <v>724</v>
      </c>
      <c r="C84">
        <v>352</v>
      </c>
      <c r="D84" s="3">
        <f t="shared" si="3"/>
        <v>0.48618784530386738</v>
      </c>
    </row>
    <row r="85" spans="1:4" x14ac:dyDescent="0.35">
      <c r="A85" s="1" t="s">
        <v>69</v>
      </c>
      <c r="B85">
        <v>578</v>
      </c>
      <c r="C85">
        <v>287</v>
      </c>
      <c r="D85" s="3">
        <f t="shared" si="3"/>
        <v>0.49653979238754326</v>
      </c>
    </row>
    <row r="86" spans="1:4" x14ac:dyDescent="0.35">
      <c r="A86" s="1" t="s">
        <v>70</v>
      </c>
      <c r="B86">
        <v>1096</v>
      </c>
      <c r="C86">
        <v>445</v>
      </c>
      <c r="D86" s="3">
        <f t="shared" si="3"/>
        <v>0.40602189781021897</v>
      </c>
    </row>
    <row r="87" spans="1:4" x14ac:dyDescent="0.35">
      <c r="A87" s="1" t="s">
        <v>71</v>
      </c>
      <c r="B87">
        <v>373</v>
      </c>
      <c r="C87">
        <v>129</v>
      </c>
      <c r="D87" s="3">
        <f t="shared" si="3"/>
        <v>0.34584450402144773</v>
      </c>
    </row>
    <row r="88" spans="1:4" x14ac:dyDescent="0.35">
      <c r="A88" s="1" t="s">
        <v>72</v>
      </c>
      <c r="B88">
        <v>1048</v>
      </c>
      <c r="C88">
        <v>791</v>
      </c>
      <c r="D88" s="3">
        <f t="shared" si="3"/>
        <v>0.75477099236641221</v>
      </c>
    </row>
    <row r="89" spans="1:4" x14ac:dyDescent="0.35">
      <c r="A89" s="1" t="s">
        <v>73</v>
      </c>
      <c r="B89">
        <v>213</v>
      </c>
      <c r="C89">
        <v>137</v>
      </c>
      <c r="D89" s="3">
        <f t="shared" si="3"/>
        <v>0.64319248826291076</v>
      </c>
    </row>
    <row r="90" spans="1:4" x14ac:dyDescent="0.35">
      <c r="A90" s="1" t="s">
        <v>74</v>
      </c>
      <c r="B90">
        <v>2275</v>
      </c>
      <c r="C90">
        <v>430</v>
      </c>
      <c r="D90" s="3">
        <f t="shared" si="3"/>
        <v>0.18901098901098901</v>
      </c>
    </row>
    <row r="91" spans="1:4" x14ac:dyDescent="0.35">
      <c r="A91" s="1" t="s">
        <v>75</v>
      </c>
      <c r="B91">
        <v>304</v>
      </c>
      <c r="C91">
        <v>195</v>
      </c>
      <c r="D91" s="3">
        <f t="shared" si="3"/>
        <v>0.64144736842105265</v>
      </c>
    </row>
    <row r="92" spans="1:4" x14ac:dyDescent="0.35">
      <c r="A92" s="1" t="s">
        <v>76</v>
      </c>
      <c r="B92">
        <v>1104</v>
      </c>
      <c r="C92">
        <v>243</v>
      </c>
      <c r="D92" s="3">
        <f t="shared" si="3"/>
        <v>0.22010869565217392</v>
      </c>
    </row>
    <row r="93" spans="1:4" x14ac:dyDescent="0.35">
      <c r="A93" s="1" t="s">
        <v>77</v>
      </c>
      <c r="B93">
        <v>345</v>
      </c>
      <c r="C93">
        <v>115</v>
      </c>
      <c r="D93" s="3">
        <f t="shared" si="3"/>
        <v>0.33333333333333331</v>
      </c>
    </row>
    <row r="94" spans="1:4" x14ac:dyDescent="0.35">
      <c r="A94" s="1" t="s">
        <v>78</v>
      </c>
      <c r="B94">
        <v>1316</v>
      </c>
      <c r="C94">
        <v>1117</v>
      </c>
      <c r="D94" s="3">
        <f t="shared" si="3"/>
        <v>0.84878419452887544</v>
      </c>
    </row>
    <row r="95" spans="1:4" x14ac:dyDescent="0.35">
      <c r="A95" s="1" t="s">
        <v>79</v>
      </c>
      <c r="B95">
        <v>1101</v>
      </c>
      <c r="C95">
        <v>219</v>
      </c>
      <c r="D95" s="3">
        <f t="shared" si="3"/>
        <v>0.1989100817438692</v>
      </c>
    </row>
    <row r="96" spans="1:4" x14ac:dyDescent="0.35">
      <c r="A96" s="1" t="s">
        <v>80</v>
      </c>
      <c r="B96">
        <v>967</v>
      </c>
      <c r="C96">
        <v>611</v>
      </c>
      <c r="D96" s="3">
        <f t="shared" si="3"/>
        <v>0.63185108583247152</v>
      </c>
    </row>
    <row r="97" spans="1:4" x14ac:dyDescent="0.35">
      <c r="A97" s="1" t="s">
        <v>81</v>
      </c>
      <c r="B97">
        <v>1641</v>
      </c>
      <c r="C97">
        <v>1008</v>
      </c>
      <c r="D97" s="3">
        <f t="shared" si="3"/>
        <v>0.61425959780621575</v>
      </c>
    </row>
    <row r="98" spans="1:4" x14ac:dyDescent="0.35">
      <c r="A98" s="1" t="s">
        <v>82</v>
      </c>
      <c r="B98">
        <v>1635</v>
      </c>
      <c r="C98">
        <v>515</v>
      </c>
      <c r="D98" s="3">
        <f t="shared" si="3"/>
        <v>0.3149847094801223</v>
      </c>
    </row>
    <row r="99" spans="1:4" x14ac:dyDescent="0.35">
      <c r="A99" s="1" t="s">
        <v>83</v>
      </c>
      <c r="B99">
        <v>452</v>
      </c>
      <c r="C99">
        <v>128</v>
      </c>
      <c r="D99" s="3">
        <f t="shared" si="3"/>
        <v>0.2831858407079646</v>
      </c>
    </row>
    <row r="100" spans="1:4" x14ac:dyDescent="0.35">
      <c r="A100" s="1" t="s">
        <v>84</v>
      </c>
      <c r="B100">
        <v>1469</v>
      </c>
      <c r="C100">
        <v>305</v>
      </c>
      <c r="D100" s="3">
        <f t="shared" si="3"/>
        <v>0.20762423417290674</v>
      </c>
    </row>
    <row r="101" spans="1:4" x14ac:dyDescent="0.35">
      <c r="A101" s="1" t="s">
        <v>234</v>
      </c>
      <c r="B101">
        <v>754</v>
      </c>
      <c r="C101">
        <v>260</v>
      </c>
      <c r="D101" s="3">
        <f t="shared" si="3"/>
        <v>0.34482758620689657</v>
      </c>
    </row>
    <row r="102" spans="1:4" x14ac:dyDescent="0.35">
      <c r="A102" s="1" t="s">
        <v>86</v>
      </c>
      <c r="B102">
        <v>4025</v>
      </c>
      <c r="C102">
        <v>3502</v>
      </c>
      <c r="D102" s="3">
        <f t="shared" si="3"/>
        <v>0.87006211180124227</v>
      </c>
    </row>
    <row r="103" spans="1:4" x14ac:dyDescent="0.35">
      <c r="A103" s="1" t="s">
        <v>660</v>
      </c>
      <c r="B103">
        <v>2602</v>
      </c>
      <c r="C103">
        <v>1159</v>
      </c>
      <c r="D103" s="3">
        <f t="shared" si="3"/>
        <v>0.44542659492697922</v>
      </c>
    </row>
    <row r="104" spans="1:4" x14ac:dyDescent="0.35">
      <c r="A104" s="1" t="s">
        <v>88</v>
      </c>
      <c r="B104">
        <v>452</v>
      </c>
      <c r="C104">
        <v>376</v>
      </c>
      <c r="D104" s="3">
        <f t="shared" si="3"/>
        <v>0.83185840707964598</v>
      </c>
    </row>
    <row r="105" spans="1:4" x14ac:dyDescent="0.35">
      <c r="A105" s="1" t="s">
        <v>128</v>
      </c>
      <c r="B105">
        <v>121</v>
      </c>
      <c r="C105">
        <v>87</v>
      </c>
      <c r="D105" s="3">
        <f t="shared" si="3"/>
        <v>0.71900826446280997</v>
      </c>
    </row>
    <row r="106" spans="1:4" x14ac:dyDescent="0.35">
      <c r="A106" s="1" t="s">
        <v>90</v>
      </c>
      <c r="B106">
        <v>2313</v>
      </c>
      <c r="C106">
        <v>886</v>
      </c>
      <c r="D106" s="3">
        <f t="shared" si="3"/>
        <v>0.38305231301340253</v>
      </c>
    </row>
    <row r="107" spans="1:4" x14ac:dyDescent="0.35">
      <c r="A107" s="1" t="s">
        <v>91</v>
      </c>
      <c r="B107">
        <v>1265</v>
      </c>
      <c r="C107">
        <v>940</v>
      </c>
      <c r="D107" s="3">
        <f t="shared" si="3"/>
        <v>0.74308300395256921</v>
      </c>
    </row>
    <row r="108" spans="1:4" x14ac:dyDescent="0.35">
      <c r="A108" s="1" t="s">
        <v>92</v>
      </c>
      <c r="B108">
        <v>543</v>
      </c>
      <c r="C108">
        <v>390</v>
      </c>
      <c r="D108" s="3">
        <f t="shared" si="3"/>
        <v>0.71823204419889508</v>
      </c>
    </row>
    <row r="109" spans="1:4" x14ac:dyDescent="0.35">
      <c r="A109" s="1" t="s">
        <v>93</v>
      </c>
      <c r="B109">
        <v>463</v>
      </c>
      <c r="C109">
        <v>131</v>
      </c>
      <c r="D109" s="3">
        <f t="shared" si="3"/>
        <v>0.28293736501079914</v>
      </c>
    </row>
    <row r="110" spans="1:4" x14ac:dyDescent="0.35">
      <c r="A110" s="1" t="s">
        <v>94</v>
      </c>
      <c r="B110">
        <v>6594</v>
      </c>
      <c r="C110">
        <v>5883</v>
      </c>
      <c r="D110" s="3">
        <f t="shared" si="3"/>
        <v>0.89217470427661505</v>
      </c>
    </row>
    <row r="111" spans="1:4" x14ac:dyDescent="0.35">
      <c r="A111" s="1" t="s">
        <v>95</v>
      </c>
      <c r="B111">
        <v>1127</v>
      </c>
      <c r="C111">
        <v>822</v>
      </c>
      <c r="D111" s="3">
        <f t="shared" si="3"/>
        <v>0.72937000887311443</v>
      </c>
    </row>
    <row r="112" spans="1:4" x14ac:dyDescent="0.35">
      <c r="A112" s="1" t="s">
        <v>96</v>
      </c>
      <c r="B112">
        <v>2180</v>
      </c>
      <c r="C112">
        <v>1358</v>
      </c>
      <c r="D112" s="3">
        <f t="shared" si="3"/>
        <v>0.62293577981651371</v>
      </c>
    </row>
    <row r="113" spans="1:4" x14ac:dyDescent="0.35">
      <c r="A113" s="1" t="s">
        <v>97</v>
      </c>
      <c r="B113">
        <v>251</v>
      </c>
      <c r="C113">
        <v>150</v>
      </c>
      <c r="D113" s="3">
        <f t="shared" si="3"/>
        <v>0.59760956175298807</v>
      </c>
    </row>
    <row r="114" spans="1:4" x14ac:dyDescent="0.35">
      <c r="A114" s="1" t="s">
        <v>98</v>
      </c>
      <c r="B114">
        <v>951</v>
      </c>
      <c r="C114">
        <v>594</v>
      </c>
      <c r="D114" s="3">
        <f t="shared" si="3"/>
        <v>0.62460567823343849</v>
      </c>
    </row>
    <row r="115" spans="1:4" x14ac:dyDescent="0.35">
      <c r="A115" s="1" t="s">
        <v>99</v>
      </c>
      <c r="B115">
        <v>423</v>
      </c>
      <c r="C115">
        <v>261</v>
      </c>
      <c r="D115" s="3">
        <f t="shared" si="3"/>
        <v>0.61702127659574468</v>
      </c>
    </row>
    <row r="116" spans="1:4" x14ac:dyDescent="0.35">
      <c r="A116" s="1" t="s">
        <v>100</v>
      </c>
      <c r="B116">
        <v>375</v>
      </c>
      <c r="C116">
        <v>314</v>
      </c>
      <c r="D116" s="3">
        <f t="shared" si="3"/>
        <v>0.83733333333333337</v>
      </c>
    </row>
    <row r="117" spans="1:4" x14ac:dyDescent="0.35">
      <c r="A117" s="1" t="s">
        <v>101</v>
      </c>
      <c r="B117">
        <v>1298</v>
      </c>
      <c r="C117">
        <v>994</v>
      </c>
      <c r="D117" s="3">
        <f t="shared" si="3"/>
        <v>0.76579352850539295</v>
      </c>
    </row>
    <row r="118" spans="1:4" x14ac:dyDescent="0.35">
      <c r="A118" s="1" t="s">
        <v>102</v>
      </c>
      <c r="B118">
        <v>361</v>
      </c>
      <c r="C118">
        <v>243</v>
      </c>
      <c r="D118" s="3">
        <f t="shared" si="3"/>
        <v>0.67313019390581719</v>
      </c>
    </row>
    <row r="119" spans="1:4" x14ac:dyDescent="0.35">
      <c r="A119" s="1" t="s">
        <v>276</v>
      </c>
      <c r="B119">
        <v>402</v>
      </c>
      <c r="C119">
        <v>244</v>
      </c>
      <c r="D119" s="3">
        <f t="shared" si="3"/>
        <v>0.60696517412935325</v>
      </c>
    </row>
    <row r="120" spans="1:4" x14ac:dyDescent="0.35">
      <c r="A120" s="1" t="s">
        <v>661</v>
      </c>
      <c r="B120">
        <v>912</v>
      </c>
      <c r="C120">
        <v>193</v>
      </c>
      <c r="D120" s="3">
        <f t="shared" si="3"/>
        <v>0.21162280701754385</v>
      </c>
    </row>
    <row r="121" spans="1:4" x14ac:dyDescent="0.35">
      <c r="A121" s="1" t="s">
        <v>280</v>
      </c>
      <c r="B121">
        <v>1342</v>
      </c>
      <c r="C121">
        <v>445</v>
      </c>
      <c r="D121" s="3">
        <f t="shared" si="3"/>
        <v>0.33159463487332341</v>
      </c>
    </row>
    <row r="122" spans="1:4" x14ac:dyDescent="0.35">
      <c r="A122" s="1" t="s">
        <v>106</v>
      </c>
      <c r="B122">
        <v>240</v>
      </c>
      <c r="C122">
        <v>168</v>
      </c>
      <c r="D122" s="3">
        <f t="shared" si="3"/>
        <v>0.7</v>
      </c>
    </row>
    <row r="123" spans="1:4" x14ac:dyDescent="0.35">
      <c r="A123" s="16" t="s">
        <v>107</v>
      </c>
      <c r="B123" s="15">
        <v>81679</v>
      </c>
      <c r="C123" s="15">
        <v>52067</v>
      </c>
      <c r="D123" s="4">
        <f t="shared" si="3"/>
        <v>0.63745883274770754</v>
      </c>
    </row>
  </sheetData>
  <sheetProtection algorithmName="SHA-512" hashValue="PYdv6ecI+GJZegNWSl6mRvon7GpWJ7+Y8y7uzazmq2Qhop/G2dEu9yMtsv3hJyWDTF2unv7jTq8S4WNZkBySNw==" saltValue="daWLInoaCKlhVFc/SmiYIQ==" spinCount="100000" sheet="1" objects="1" scenarios="1"/>
  <mergeCells count="2">
    <mergeCell ref="A60:D60"/>
    <mergeCell ref="A1:D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383C8-BC67-43A9-ACFD-4CC537578270}">
  <sheetPr>
    <tabColor theme="0"/>
  </sheetPr>
  <dimension ref="A2:D44"/>
  <sheetViews>
    <sheetView workbookViewId="0">
      <selection activeCell="A13" sqref="A13"/>
    </sheetView>
  </sheetViews>
  <sheetFormatPr baseColWidth="10" defaultRowHeight="14.5" x14ac:dyDescent="0.35"/>
  <cols>
    <col min="1" max="1" width="81.90625" customWidth="1"/>
    <col min="2" max="2" width="24.7265625" customWidth="1"/>
    <col min="3" max="3" width="26.54296875" customWidth="1"/>
  </cols>
  <sheetData>
    <row r="2" spans="1:4" x14ac:dyDescent="0.35">
      <c r="A2" t="s">
        <v>2746</v>
      </c>
    </row>
    <row r="4" spans="1:4" x14ac:dyDescent="0.35">
      <c r="A4" s="107" t="s">
        <v>2747</v>
      </c>
    </row>
    <row r="5" spans="1:4" x14ac:dyDescent="0.35">
      <c r="A5" s="108" t="s">
        <v>2748</v>
      </c>
      <c r="B5" s="108" t="s">
        <v>2749</v>
      </c>
      <c r="C5" s="108" t="s">
        <v>2750</v>
      </c>
      <c r="D5" s="108"/>
    </row>
    <row r="6" spans="1:4" x14ac:dyDescent="0.35">
      <c r="A6" s="109" t="s">
        <v>2751</v>
      </c>
      <c r="B6" s="109">
        <v>40</v>
      </c>
      <c r="C6" s="110">
        <f>Tableau3[[#This Row],[Nombre]]/$B$8</f>
        <v>0.51282051282051277</v>
      </c>
      <c r="D6" s="40"/>
    </row>
    <row r="7" spans="1:4" x14ac:dyDescent="0.35">
      <c r="A7" s="109" t="s">
        <v>2752</v>
      </c>
      <c r="B7" s="109">
        <v>38</v>
      </c>
      <c r="C7" s="110">
        <f>Tableau3[[#This Row],[Nombre]]/$B$8</f>
        <v>0.48717948717948717</v>
      </c>
      <c r="D7" s="40"/>
    </row>
    <row r="8" spans="1:4" x14ac:dyDescent="0.35">
      <c r="A8" s="111" t="s">
        <v>649</v>
      </c>
      <c r="B8" s="111">
        <f>SUM(B6:B7)</f>
        <v>78</v>
      </c>
      <c r="C8" s="112">
        <f>SUM(C6:C7)</f>
        <v>1</v>
      </c>
      <c r="D8" s="40"/>
    </row>
    <row r="9" spans="1:4" x14ac:dyDescent="0.35">
      <c r="A9" s="17"/>
      <c r="B9" s="17"/>
      <c r="C9" s="113"/>
    </row>
    <row r="11" spans="1:4" x14ac:dyDescent="0.35">
      <c r="A11" s="107" t="s">
        <v>2753</v>
      </c>
    </row>
    <row r="12" spans="1:4" x14ac:dyDescent="0.35">
      <c r="A12" s="114" t="s">
        <v>2754</v>
      </c>
      <c r="B12" s="114" t="s">
        <v>2755</v>
      </c>
      <c r="C12" s="114" t="s">
        <v>2756</v>
      </c>
      <c r="D12" s="114" t="s">
        <v>649</v>
      </c>
    </row>
    <row r="13" spans="1:4" x14ac:dyDescent="0.35">
      <c r="A13" s="115" t="s">
        <v>2757</v>
      </c>
      <c r="B13" s="109">
        <v>7</v>
      </c>
      <c r="C13" s="109">
        <v>5</v>
      </c>
      <c r="D13" s="109">
        <f>SUM(Tableau4[[#This Row],[Nombre d''étudiantes]:[Nombre d''étudiants]])</f>
        <v>12</v>
      </c>
    </row>
    <row r="14" spans="1:4" x14ac:dyDescent="0.35">
      <c r="A14" s="116" t="s">
        <v>2758</v>
      </c>
      <c r="B14" s="109">
        <v>18</v>
      </c>
      <c r="C14" s="109">
        <v>14</v>
      </c>
      <c r="D14" s="109">
        <f>SUM(Tableau4[[#This Row],[Nombre d''étudiantes]:[Nombre d''étudiants]])</f>
        <v>32</v>
      </c>
    </row>
    <row r="15" spans="1:4" x14ac:dyDescent="0.35">
      <c r="A15" s="116" t="s">
        <v>2759</v>
      </c>
      <c r="B15" s="109">
        <v>7</v>
      </c>
      <c r="C15" s="109">
        <v>9</v>
      </c>
      <c r="D15" s="109">
        <f>SUM(Tableau4[[#This Row],[Nombre d''étudiantes]:[Nombre d''étudiants]])</f>
        <v>16</v>
      </c>
    </row>
    <row r="16" spans="1:4" x14ac:dyDescent="0.35">
      <c r="A16" s="115" t="s">
        <v>2760</v>
      </c>
      <c r="B16" s="109">
        <v>4</v>
      </c>
      <c r="C16" s="109">
        <v>5</v>
      </c>
      <c r="D16" s="109">
        <f>SUM(Tableau4[[#This Row],[Nombre d''étudiantes]:[Nombre d''étudiants]])</f>
        <v>9</v>
      </c>
    </row>
    <row r="17" spans="1:4" x14ac:dyDescent="0.35">
      <c r="A17" s="116" t="s">
        <v>2761</v>
      </c>
      <c r="B17" s="109">
        <v>3</v>
      </c>
      <c r="C17" s="109">
        <v>4</v>
      </c>
      <c r="D17" s="109">
        <f>SUM(Tableau4[[#This Row],[Nombre d''étudiantes]:[Nombre d''étudiants]])</f>
        <v>7</v>
      </c>
    </row>
    <row r="18" spans="1:4" x14ac:dyDescent="0.35">
      <c r="A18" s="116" t="s">
        <v>2762</v>
      </c>
      <c r="B18" s="109">
        <v>9</v>
      </c>
      <c r="C18" s="109">
        <v>12</v>
      </c>
      <c r="D18" s="109">
        <f>SUM(Tableau4[[#This Row],[Nombre d''étudiantes]:[Nombre d''étudiants]])</f>
        <v>21</v>
      </c>
    </row>
    <row r="19" spans="1:4" x14ac:dyDescent="0.35">
      <c r="A19" s="117" t="s">
        <v>107</v>
      </c>
      <c r="B19" s="111">
        <f>SUM(B13:B18)</f>
        <v>48</v>
      </c>
      <c r="C19" s="111">
        <f>SUM(C13:C18)</f>
        <v>49</v>
      </c>
      <c r="D19" s="111">
        <f>SUM(D13:D18)</f>
        <v>97</v>
      </c>
    </row>
    <row r="20" spans="1:4" x14ac:dyDescent="0.35">
      <c r="A20" s="118"/>
    </row>
    <row r="21" spans="1:4" x14ac:dyDescent="0.35">
      <c r="A21" s="118"/>
    </row>
    <row r="22" spans="1:4" x14ac:dyDescent="0.35">
      <c r="A22" s="119" t="s">
        <v>2776</v>
      </c>
      <c r="B22" s="17"/>
    </row>
    <row r="23" spans="1:4" x14ac:dyDescent="0.35">
      <c r="A23" s="120" t="s">
        <v>2763</v>
      </c>
      <c r="B23" s="121" t="s">
        <v>2755</v>
      </c>
      <c r="C23" s="122" t="s">
        <v>2756</v>
      </c>
      <c r="D23" s="123" t="s">
        <v>649</v>
      </c>
    </row>
    <row r="24" spans="1:4" x14ac:dyDescent="0.35">
      <c r="A24" s="124" t="s">
        <v>2764</v>
      </c>
      <c r="B24" s="125">
        <v>1</v>
      </c>
      <c r="C24" s="125">
        <v>1</v>
      </c>
      <c r="D24" s="126">
        <v>2</v>
      </c>
    </row>
    <row r="25" spans="1:4" x14ac:dyDescent="0.35">
      <c r="A25" s="127" t="s">
        <v>2765</v>
      </c>
      <c r="B25" s="109">
        <v>16</v>
      </c>
      <c r="C25" s="109">
        <v>20</v>
      </c>
      <c r="D25" s="128">
        <v>36</v>
      </c>
    </row>
    <row r="26" spans="1:4" x14ac:dyDescent="0.35">
      <c r="A26" s="127" t="s">
        <v>2766</v>
      </c>
      <c r="B26" s="109">
        <v>19</v>
      </c>
      <c r="C26" s="109">
        <v>18</v>
      </c>
      <c r="D26" s="128">
        <v>37</v>
      </c>
    </row>
    <row r="27" spans="1:4" x14ac:dyDescent="0.35">
      <c r="A27" s="129" t="s">
        <v>107</v>
      </c>
      <c r="B27" s="130">
        <v>36</v>
      </c>
      <c r="C27" s="130">
        <v>39</v>
      </c>
      <c r="D27" s="131">
        <v>75</v>
      </c>
    </row>
    <row r="28" spans="1:4" x14ac:dyDescent="0.35">
      <c r="A28" s="132"/>
      <c r="B28" s="17"/>
      <c r="C28" s="17"/>
      <c r="D28" s="17"/>
    </row>
    <row r="29" spans="1:4" x14ac:dyDescent="0.35">
      <c r="A29" s="118"/>
    </row>
    <row r="30" spans="1:4" x14ac:dyDescent="0.35">
      <c r="A30" s="133" t="s">
        <v>2767</v>
      </c>
      <c r="B30" s="17"/>
    </row>
    <row r="31" spans="1:4" ht="16" customHeight="1" x14ac:dyDescent="0.35">
      <c r="A31" s="134" t="s">
        <v>2763</v>
      </c>
      <c r="B31" s="135" t="s">
        <v>2755</v>
      </c>
      <c r="C31" s="136" t="s">
        <v>2756</v>
      </c>
      <c r="D31" s="137" t="s">
        <v>649</v>
      </c>
    </row>
    <row r="32" spans="1:4" x14ac:dyDescent="0.35">
      <c r="A32" s="138" t="s">
        <v>2768</v>
      </c>
      <c r="B32" s="108">
        <v>1</v>
      </c>
      <c r="C32" s="108">
        <v>4</v>
      </c>
      <c r="D32" s="139">
        <v>5</v>
      </c>
    </row>
    <row r="33" spans="1:4" x14ac:dyDescent="0.35">
      <c r="A33" s="138" t="s">
        <v>2769</v>
      </c>
      <c r="B33" s="108">
        <v>3</v>
      </c>
      <c r="C33" s="108">
        <v>3</v>
      </c>
      <c r="D33" s="139">
        <v>6</v>
      </c>
    </row>
    <row r="34" spans="1:4" x14ac:dyDescent="0.35">
      <c r="A34" s="140" t="s">
        <v>2765</v>
      </c>
      <c r="B34" s="141">
        <v>4</v>
      </c>
      <c r="C34" s="108">
        <v>1</v>
      </c>
      <c r="D34" s="139">
        <v>5</v>
      </c>
    </row>
    <row r="35" spans="1:4" x14ac:dyDescent="0.35">
      <c r="A35" s="142" t="s">
        <v>2770</v>
      </c>
      <c r="B35" s="108">
        <v>1</v>
      </c>
      <c r="C35" s="108">
        <v>4</v>
      </c>
      <c r="D35" s="139">
        <v>5</v>
      </c>
    </row>
    <row r="36" spans="1:4" x14ac:dyDescent="0.35">
      <c r="A36" s="143" t="s">
        <v>107</v>
      </c>
      <c r="B36" s="144">
        <v>9</v>
      </c>
      <c r="C36" s="144">
        <v>12</v>
      </c>
      <c r="D36" s="145">
        <v>21</v>
      </c>
    </row>
    <row r="38" spans="1:4" x14ac:dyDescent="0.35">
      <c r="A38" s="107" t="s">
        <v>2771</v>
      </c>
    </row>
    <row r="39" spans="1:4" x14ac:dyDescent="0.35">
      <c r="A39" s="146" t="s">
        <v>2772</v>
      </c>
      <c r="B39" s="122" t="s">
        <v>2755</v>
      </c>
      <c r="C39" s="122" t="s">
        <v>2756</v>
      </c>
      <c r="D39" s="123" t="s">
        <v>649</v>
      </c>
    </row>
    <row r="40" spans="1:4" x14ac:dyDescent="0.35">
      <c r="A40" s="147" t="s">
        <v>2773</v>
      </c>
      <c r="B40" s="114">
        <v>10</v>
      </c>
      <c r="C40" s="114">
        <v>14</v>
      </c>
      <c r="D40" s="148">
        <f>SUM(Tableau6[[#This Row],[Nombre d''étudiantes]:[Nombre d''étudiants]])</f>
        <v>24</v>
      </c>
    </row>
    <row r="41" spans="1:4" x14ac:dyDescent="0.35">
      <c r="A41" s="147" t="s">
        <v>558</v>
      </c>
      <c r="B41" s="114">
        <v>7</v>
      </c>
      <c r="C41" s="114">
        <v>10</v>
      </c>
      <c r="D41" s="148">
        <f>SUM(Tableau6[[#This Row],[Nombre d''étudiantes]:[Nombre d''étudiants]])</f>
        <v>17</v>
      </c>
    </row>
    <row r="42" spans="1:4" x14ac:dyDescent="0.35">
      <c r="A42" s="147" t="s">
        <v>2774</v>
      </c>
      <c r="B42" s="114">
        <v>14</v>
      </c>
      <c r="C42" s="114">
        <v>8</v>
      </c>
      <c r="D42" s="148">
        <f>SUM(Tableau6[[#This Row],[Nombre d''étudiantes]:[Nombre d''étudiants]])</f>
        <v>22</v>
      </c>
    </row>
    <row r="43" spans="1:4" x14ac:dyDescent="0.35">
      <c r="A43" s="147" t="s">
        <v>2775</v>
      </c>
      <c r="B43" s="114">
        <v>10</v>
      </c>
      <c r="C43" s="114">
        <v>12</v>
      </c>
      <c r="D43" s="148">
        <f>SUM(Tableau6[[#This Row],[Nombre d''étudiantes]:[Nombre d''étudiants]])</f>
        <v>22</v>
      </c>
    </row>
    <row r="44" spans="1:4" x14ac:dyDescent="0.35">
      <c r="A44" s="149" t="s">
        <v>107</v>
      </c>
      <c r="B44" s="150">
        <f>SUM(B40:B43)</f>
        <v>41</v>
      </c>
      <c r="C44" s="150">
        <f>SUM(C40:C43)</f>
        <v>44</v>
      </c>
      <c r="D44" s="151">
        <f>SUM(D40:D43)</f>
        <v>85</v>
      </c>
    </row>
  </sheetData>
  <sheetProtection algorithmName="SHA-512" hashValue="lUAcO7qs6gC2k0oRHsN87+XRVY2P4ke3ws5pHEpBjuFG2ZPEcdeJNSaZZ3qSA3NcT5u14yFf6JxA8gTUVkOPEg==" saltValue="afJ1mw5mPPlJHEZVJClcPw==" spinCount="100000" sheet="1" objects="1" scenarios="1"/>
  <pageMargins left="0.7" right="0.7" top="0.75" bottom="0.75" header="0.3" footer="0.3"/>
  <pageSetup paperSize="9" orientation="portrait" r:id="rId1"/>
  <tableParts count="5">
    <tablePart r:id="rId2"/>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90DBA-FE49-4DEC-AF6F-A6C99E94977B}">
  <sheetPr>
    <tabColor theme="0"/>
  </sheetPr>
  <dimension ref="A1:D57"/>
  <sheetViews>
    <sheetView workbookViewId="0">
      <selection activeCell="B24" sqref="B24:D24"/>
    </sheetView>
  </sheetViews>
  <sheetFormatPr baseColWidth="10" defaultColWidth="11.453125" defaultRowHeight="14.5" x14ac:dyDescent="0.35"/>
  <cols>
    <col min="1" max="1" width="51.1796875" customWidth="1"/>
    <col min="2" max="2" width="13" customWidth="1"/>
    <col min="3" max="3" width="16.54296875" customWidth="1"/>
    <col min="4" max="4" width="17.453125" customWidth="1"/>
  </cols>
  <sheetData>
    <row r="1" spans="1:4" ht="44.25" customHeight="1" x14ac:dyDescent="0.35">
      <c r="A1" s="166" t="s">
        <v>2849</v>
      </c>
      <c r="B1" s="167" t="s">
        <v>419</v>
      </c>
      <c r="C1" s="167" t="s">
        <v>420</v>
      </c>
      <c r="D1" s="167" t="s">
        <v>421</v>
      </c>
    </row>
    <row r="2" spans="1:4" x14ac:dyDescent="0.35">
      <c r="A2" s="168" t="s">
        <v>2850</v>
      </c>
      <c r="B2" s="178" t="s">
        <v>450</v>
      </c>
      <c r="C2" s="178" t="s">
        <v>2851</v>
      </c>
      <c r="D2" s="178" t="s">
        <v>2852</v>
      </c>
    </row>
    <row r="3" spans="1:4" x14ac:dyDescent="0.35">
      <c r="A3" s="168" t="s">
        <v>422</v>
      </c>
      <c r="B3" s="178" t="s">
        <v>431</v>
      </c>
      <c r="C3" s="178" t="s">
        <v>2853</v>
      </c>
      <c r="D3" s="178" t="s">
        <v>456</v>
      </c>
    </row>
    <row r="4" spans="1:4" x14ac:dyDescent="0.35">
      <c r="A4" s="168" t="s">
        <v>426</v>
      </c>
      <c r="B4" s="178" t="s">
        <v>443</v>
      </c>
      <c r="C4" s="178" t="s">
        <v>423</v>
      </c>
      <c r="D4" s="178" t="s">
        <v>424</v>
      </c>
    </row>
    <row r="5" spans="1:4" x14ac:dyDescent="0.35">
      <c r="A5" s="168" t="s">
        <v>429</v>
      </c>
      <c r="B5" s="178" t="s">
        <v>450</v>
      </c>
      <c r="C5" s="178" t="s">
        <v>2854</v>
      </c>
      <c r="D5" s="178" t="s">
        <v>456</v>
      </c>
    </row>
    <row r="6" spans="1:4" x14ac:dyDescent="0.35">
      <c r="A6" s="168" t="s">
        <v>433</v>
      </c>
      <c r="B6" s="178" t="s">
        <v>476</v>
      </c>
      <c r="C6" s="178" t="s">
        <v>2855</v>
      </c>
      <c r="D6" s="178" t="s">
        <v>2856</v>
      </c>
    </row>
    <row r="7" spans="1:4" x14ac:dyDescent="0.35">
      <c r="A7" s="168" t="s">
        <v>435</v>
      </c>
      <c r="B7" s="178" t="s">
        <v>479</v>
      </c>
      <c r="C7" s="178" t="s">
        <v>423</v>
      </c>
      <c r="D7" s="178" t="s">
        <v>2854</v>
      </c>
    </row>
    <row r="8" spans="1:4" x14ac:dyDescent="0.35">
      <c r="A8" s="168" t="s">
        <v>438</v>
      </c>
      <c r="B8" s="178" t="s">
        <v>453</v>
      </c>
      <c r="C8" s="178" t="s">
        <v>2857</v>
      </c>
      <c r="D8" s="178" t="s">
        <v>432</v>
      </c>
    </row>
    <row r="9" spans="1:4" x14ac:dyDescent="0.35">
      <c r="A9" s="168" t="s">
        <v>439</v>
      </c>
      <c r="B9" s="178" t="s">
        <v>437</v>
      </c>
      <c r="C9" s="178" t="s">
        <v>425</v>
      </c>
      <c r="D9" s="178" t="s">
        <v>2854</v>
      </c>
    </row>
    <row r="10" spans="1:4" x14ac:dyDescent="0.35">
      <c r="A10" s="168" t="s">
        <v>441</v>
      </c>
      <c r="B10" s="178" t="s">
        <v>424</v>
      </c>
      <c r="C10" s="178" t="s">
        <v>427</v>
      </c>
      <c r="D10" s="178" t="s">
        <v>2854</v>
      </c>
    </row>
    <row r="11" spans="1:4" x14ac:dyDescent="0.35">
      <c r="A11" s="168" t="s">
        <v>442</v>
      </c>
      <c r="B11" s="178" t="s">
        <v>425</v>
      </c>
      <c r="C11" s="178" t="s">
        <v>425</v>
      </c>
      <c r="D11" s="178" t="s">
        <v>425</v>
      </c>
    </row>
    <row r="12" spans="1:4" x14ac:dyDescent="0.35">
      <c r="A12" s="168" t="s">
        <v>2858</v>
      </c>
      <c r="B12" s="178" t="s">
        <v>430</v>
      </c>
      <c r="C12" s="178" t="s">
        <v>428</v>
      </c>
      <c r="D12" s="178" t="s">
        <v>424</v>
      </c>
    </row>
    <row r="13" spans="1:4" ht="29.15" customHeight="1" x14ac:dyDescent="0.35">
      <c r="A13" s="168" t="s">
        <v>446</v>
      </c>
      <c r="B13" s="178" t="s">
        <v>424</v>
      </c>
      <c r="C13" s="178" t="s">
        <v>424</v>
      </c>
      <c r="D13" s="178" t="s">
        <v>424</v>
      </c>
    </row>
    <row r="14" spans="1:4" ht="39.65" customHeight="1" x14ac:dyDescent="0.35">
      <c r="A14" s="168" t="s">
        <v>449</v>
      </c>
      <c r="B14" s="178" t="s">
        <v>464</v>
      </c>
      <c r="C14" s="178" t="s">
        <v>424</v>
      </c>
      <c r="D14" s="178" t="s">
        <v>2856</v>
      </c>
    </row>
    <row r="15" spans="1:4" x14ac:dyDescent="0.35">
      <c r="A15" s="168" t="s">
        <v>452</v>
      </c>
      <c r="B15" s="178" t="s">
        <v>431</v>
      </c>
      <c r="C15" s="178" t="s">
        <v>456</v>
      </c>
      <c r="D15" s="178" t="s">
        <v>425</v>
      </c>
    </row>
    <row r="16" spans="1:4" ht="28" x14ac:dyDescent="0.35">
      <c r="A16" s="168" t="s">
        <v>454</v>
      </c>
      <c r="B16" s="178" t="s">
        <v>476</v>
      </c>
      <c r="C16" s="178" t="s">
        <v>428</v>
      </c>
      <c r="D16" s="178" t="s">
        <v>2855</v>
      </c>
    </row>
    <row r="17" spans="1:4" ht="28" x14ac:dyDescent="0.35">
      <c r="A17" s="168" t="s">
        <v>455</v>
      </c>
      <c r="B17" s="178" t="s">
        <v>469</v>
      </c>
      <c r="C17" s="178" t="s">
        <v>2859</v>
      </c>
      <c r="D17" s="178"/>
    </row>
    <row r="18" spans="1:4" ht="48" customHeight="1" x14ac:dyDescent="0.35">
      <c r="A18" s="168" t="s">
        <v>457</v>
      </c>
      <c r="B18" s="178" t="s">
        <v>453</v>
      </c>
      <c r="C18" s="178" t="s">
        <v>425</v>
      </c>
      <c r="D18" s="178" t="s">
        <v>424</v>
      </c>
    </row>
    <row r="19" spans="1:4" ht="35.5" customHeight="1" x14ac:dyDescent="0.35">
      <c r="A19" s="168" t="s">
        <v>2860</v>
      </c>
      <c r="B19" s="178" t="s">
        <v>529</v>
      </c>
      <c r="C19" s="178" t="s">
        <v>2854</v>
      </c>
      <c r="D19" s="178" t="s">
        <v>425</v>
      </c>
    </row>
    <row r="20" spans="1:4" x14ac:dyDescent="0.35">
      <c r="A20" s="168" t="s">
        <v>461</v>
      </c>
      <c r="B20" s="178" t="s">
        <v>448</v>
      </c>
      <c r="C20" s="178" t="s">
        <v>456</v>
      </c>
      <c r="D20" s="178" t="s">
        <v>2857</v>
      </c>
    </row>
    <row r="21" spans="1:4" x14ac:dyDescent="0.35">
      <c r="A21" s="168" t="s">
        <v>462</v>
      </c>
      <c r="B21" s="178" t="s">
        <v>425</v>
      </c>
      <c r="C21" s="178"/>
      <c r="D21" s="178" t="s">
        <v>425</v>
      </c>
    </row>
    <row r="22" spans="1:4" x14ac:dyDescent="0.35">
      <c r="A22" s="168" t="s">
        <v>468</v>
      </c>
      <c r="B22" s="178" t="s">
        <v>450</v>
      </c>
      <c r="C22" s="178" t="s">
        <v>424</v>
      </c>
      <c r="D22" s="178" t="s">
        <v>2854</v>
      </c>
    </row>
    <row r="23" spans="1:4" ht="28" x14ac:dyDescent="0.35">
      <c r="A23" s="168" t="s">
        <v>471</v>
      </c>
      <c r="B23" s="178" t="s">
        <v>482</v>
      </c>
      <c r="C23" s="178" t="s">
        <v>2854</v>
      </c>
      <c r="D23" s="178" t="s">
        <v>424</v>
      </c>
    </row>
    <row r="24" spans="1:4" ht="28" x14ac:dyDescent="0.35">
      <c r="A24" s="168" t="s">
        <v>472</v>
      </c>
      <c r="B24" s="178" t="s">
        <v>515</v>
      </c>
      <c r="C24" s="178" t="s">
        <v>2861</v>
      </c>
      <c r="D24" s="178" t="s">
        <v>2853</v>
      </c>
    </row>
    <row r="25" spans="1:4" x14ac:dyDescent="0.35">
      <c r="A25" s="168" t="s">
        <v>473</v>
      </c>
      <c r="B25" s="178" t="s">
        <v>2862</v>
      </c>
      <c r="C25" s="178" t="s">
        <v>2863</v>
      </c>
      <c r="D25" s="178" t="s">
        <v>425</v>
      </c>
    </row>
    <row r="26" spans="1:4" ht="28" x14ac:dyDescent="0.35">
      <c r="A26" s="168" t="s">
        <v>475</v>
      </c>
      <c r="B26" s="178" t="s">
        <v>434</v>
      </c>
      <c r="C26" s="178" t="s">
        <v>428</v>
      </c>
      <c r="D26" s="178" t="s">
        <v>456</v>
      </c>
    </row>
    <row r="27" spans="1:4" x14ac:dyDescent="0.35">
      <c r="A27" s="168" t="s">
        <v>477</v>
      </c>
      <c r="B27" s="178" t="s">
        <v>482</v>
      </c>
      <c r="C27" s="178" t="s">
        <v>2864</v>
      </c>
      <c r="D27" s="178"/>
    </row>
    <row r="28" spans="1:4" x14ac:dyDescent="0.35">
      <c r="A28" s="168" t="s">
        <v>590</v>
      </c>
      <c r="B28" s="178" t="s">
        <v>467</v>
      </c>
      <c r="C28" s="178" t="s">
        <v>427</v>
      </c>
      <c r="D28" s="178" t="s">
        <v>2855</v>
      </c>
    </row>
    <row r="29" spans="1:4" ht="28" x14ac:dyDescent="0.35">
      <c r="A29" s="168" t="s">
        <v>480</v>
      </c>
      <c r="B29" s="178" t="s">
        <v>431</v>
      </c>
      <c r="C29" s="178"/>
      <c r="D29" s="178" t="s">
        <v>2854</v>
      </c>
    </row>
    <row r="30" spans="1:4" ht="28" x14ac:dyDescent="0.35">
      <c r="A30" s="168" t="s">
        <v>483</v>
      </c>
      <c r="B30" s="178" t="s">
        <v>440</v>
      </c>
      <c r="C30" s="178" t="s">
        <v>432</v>
      </c>
      <c r="D30" s="178" t="s">
        <v>2854</v>
      </c>
    </row>
    <row r="31" spans="1:4" ht="28" x14ac:dyDescent="0.35">
      <c r="A31" s="168" t="s">
        <v>484</v>
      </c>
      <c r="B31" s="178" t="s">
        <v>423</v>
      </c>
      <c r="C31" s="178" t="s">
        <v>425</v>
      </c>
      <c r="D31" s="178" t="s">
        <v>424</v>
      </c>
    </row>
    <row r="32" spans="1:4" x14ac:dyDescent="0.35">
      <c r="A32" s="168" t="s">
        <v>487</v>
      </c>
      <c r="B32" s="178" t="s">
        <v>432</v>
      </c>
      <c r="C32" s="178" t="s">
        <v>2853</v>
      </c>
      <c r="D32" s="178" t="s">
        <v>2865</v>
      </c>
    </row>
    <row r="33" spans="1:4" ht="28" x14ac:dyDescent="0.35">
      <c r="A33" s="168" t="s">
        <v>488</v>
      </c>
      <c r="B33" s="178" t="s">
        <v>434</v>
      </c>
      <c r="C33" s="178" t="s">
        <v>425</v>
      </c>
      <c r="D33" s="178" t="s">
        <v>445</v>
      </c>
    </row>
    <row r="34" spans="1:4" x14ac:dyDescent="0.35">
      <c r="A34" s="168" t="s">
        <v>489</v>
      </c>
      <c r="B34" s="178" t="s">
        <v>482</v>
      </c>
      <c r="C34" s="178" t="s">
        <v>2866</v>
      </c>
      <c r="D34" s="178" t="s">
        <v>2854</v>
      </c>
    </row>
    <row r="35" spans="1:4" x14ac:dyDescent="0.35">
      <c r="A35" s="168" t="s">
        <v>490</v>
      </c>
      <c r="B35" s="178" t="s">
        <v>456</v>
      </c>
      <c r="C35" s="178" t="s">
        <v>456</v>
      </c>
      <c r="D35" s="178"/>
    </row>
    <row r="36" spans="1:4" x14ac:dyDescent="0.35">
      <c r="A36" s="168" t="s">
        <v>492</v>
      </c>
      <c r="B36" s="178" t="s">
        <v>2867</v>
      </c>
      <c r="C36" s="178" t="s">
        <v>424</v>
      </c>
      <c r="D36" s="178" t="s">
        <v>425</v>
      </c>
    </row>
    <row r="37" spans="1:4" ht="28" x14ac:dyDescent="0.35">
      <c r="A37" s="168" t="s">
        <v>493</v>
      </c>
      <c r="B37" s="178" t="s">
        <v>478</v>
      </c>
      <c r="C37" s="178" t="s">
        <v>2853</v>
      </c>
      <c r="D37" s="178" t="s">
        <v>456</v>
      </c>
    </row>
    <row r="38" spans="1:4" x14ac:dyDescent="0.35">
      <c r="A38" s="168" t="s">
        <v>494</v>
      </c>
      <c r="B38" s="178" t="s">
        <v>423</v>
      </c>
      <c r="C38" s="178" t="s">
        <v>425</v>
      </c>
      <c r="D38" s="178" t="s">
        <v>2868</v>
      </c>
    </row>
    <row r="39" spans="1:4" x14ac:dyDescent="0.35">
      <c r="A39" s="168" t="s">
        <v>606</v>
      </c>
      <c r="B39" s="178" t="s">
        <v>424</v>
      </c>
      <c r="C39" s="178" t="s">
        <v>425</v>
      </c>
      <c r="D39" s="178" t="s">
        <v>456</v>
      </c>
    </row>
    <row r="40" spans="1:4" x14ac:dyDescent="0.35">
      <c r="A40" s="168"/>
      <c r="B40" s="169"/>
      <c r="C40" s="169"/>
      <c r="D40" s="169"/>
    </row>
    <row r="41" spans="1:4" ht="26.5" customHeight="1" x14ac:dyDescent="0.35">
      <c r="A41" s="168"/>
      <c r="B41" s="169"/>
      <c r="C41" s="169"/>
      <c r="D41" s="169"/>
    </row>
    <row r="42" spans="1:4" x14ac:dyDescent="0.35">
      <c r="A42" s="168"/>
      <c r="B42" s="169"/>
      <c r="C42" s="169"/>
      <c r="D42" s="169"/>
    </row>
    <row r="43" spans="1:4" x14ac:dyDescent="0.35">
      <c r="A43" s="168"/>
      <c r="B43" s="169"/>
      <c r="C43" s="170"/>
      <c r="D43" s="169"/>
    </row>
    <row r="44" spans="1:4" x14ac:dyDescent="0.35">
      <c r="A44" s="168"/>
      <c r="B44" s="169"/>
      <c r="C44" s="169"/>
      <c r="D44" s="169"/>
    </row>
    <row r="45" spans="1:4" x14ac:dyDescent="0.35">
      <c r="A45" s="168"/>
      <c r="B45" s="169"/>
      <c r="C45" s="169"/>
      <c r="D45" s="169"/>
    </row>
    <row r="46" spans="1:4" x14ac:dyDescent="0.35">
      <c r="A46" s="168"/>
      <c r="B46" s="169"/>
      <c r="C46" s="170"/>
      <c r="D46" s="169"/>
    </row>
    <row r="47" spans="1:4" x14ac:dyDescent="0.35">
      <c r="A47" s="168"/>
      <c r="B47" s="169"/>
      <c r="C47" s="169"/>
      <c r="D47" s="169"/>
    </row>
    <row r="48" spans="1:4" x14ac:dyDescent="0.35">
      <c r="A48" s="168"/>
      <c r="B48" s="169"/>
      <c r="C48" s="169"/>
      <c r="D48" s="169"/>
    </row>
    <row r="49" spans="1:4" x14ac:dyDescent="0.35">
      <c r="A49" s="168"/>
      <c r="B49" s="169"/>
      <c r="C49" s="169"/>
      <c r="D49" s="169"/>
    </row>
    <row r="50" spans="1:4" x14ac:dyDescent="0.35">
      <c r="A50" s="168"/>
      <c r="B50" s="169"/>
      <c r="C50" s="169"/>
      <c r="D50" s="169"/>
    </row>
    <row r="51" spans="1:4" x14ac:dyDescent="0.35">
      <c r="A51" s="168"/>
      <c r="B51" s="169"/>
      <c r="C51" s="169"/>
      <c r="D51" s="169"/>
    </row>
    <row r="52" spans="1:4" x14ac:dyDescent="0.35">
      <c r="A52" s="168"/>
      <c r="B52" s="169"/>
      <c r="C52" s="169"/>
      <c r="D52" s="169"/>
    </row>
    <row r="53" spans="1:4" x14ac:dyDescent="0.35">
      <c r="A53" s="168"/>
      <c r="B53" s="169"/>
      <c r="C53" s="170"/>
      <c r="D53" s="169"/>
    </row>
    <row r="54" spans="1:4" x14ac:dyDescent="0.35">
      <c r="A54" s="168"/>
      <c r="B54" s="169"/>
      <c r="C54" s="169"/>
      <c r="D54" s="169"/>
    </row>
    <row r="55" spans="1:4" x14ac:dyDescent="0.35">
      <c r="A55" s="168"/>
      <c r="B55" s="169"/>
      <c r="C55" s="170"/>
      <c r="D55" s="169"/>
    </row>
    <row r="56" spans="1:4" x14ac:dyDescent="0.35">
      <c r="A56" s="168"/>
      <c r="B56" s="169"/>
      <c r="C56" s="170"/>
      <c r="D56" s="169"/>
    </row>
    <row r="57" spans="1:4" x14ac:dyDescent="0.35">
      <c r="B57" s="169"/>
    </row>
  </sheetData>
  <sheetProtection algorithmName="SHA-512" hashValue="8P/cdUnVno3g2xZACDN3U5ZXSwaBrMDMoJv8Hs2eNizNCGv6xKK5SPtf3OHfoO4xQgys8zN/au5XeHX5VMt1Mg==" saltValue="JrLLt4pVeWpqYga624yejw=="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A7942-DED6-4D54-BAC4-057C83FAFE65}">
  <sheetPr>
    <tabColor theme="0"/>
  </sheetPr>
  <dimension ref="A1:D15"/>
  <sheetViews>
    <sheetView workbookViewId="0">
      <selection activeCell="B2" sqref="B2:B15"/>
    </sheetView>
  </sheetViews>
  <sheetFormatPr baseColWidth="10" defaultRowHeight="14.5" x14ac:dyDescent="0.35"/>
  <cols>
    <col min="1" max="1" width="49.453125" customWidth="1"/>
    <col min="2" max="2" width="15" customWidth="1"/>
  </cols>
  <sheetData>
    <row r="1" spans="1:4" ht="42.75" customHeight="1" thickBot="1" x14ac:dyDescent="0.4">
      <c r="A1" s="166" t="s">
        <v>2953</v>
      </c>
      <c r="B1" s="171" t="s">
        <v>419</v>
      </c>
      <c r="C1" s="171" t="s">
        <v>607</v>
      </c>
      <c r="D1" s="171" t="s">
        <v>608</v>
      </c>
    </row>
    <row r="2" spans="1:4" x14ac:dyDescent="0.35">
      <c r="A2" s="172" t="s">
        <v>2869</v>
      </c>
      <c r="B2" s="173" t="s">
        <v>2870</v>
      </c>
      <c r="C2" s="173" t="s">
        <v>2871</v>
      </c>
      <c r="D2" s="173" t="s">
        <v>2872</v>
      </c>
    </row>
    <row r="3" spans="1:4" x14ac:dyDescent="0.35">
      <c r="A3" s="172" t="s">
        <v>2873</v>
      </c>
      <c r="B3" s="173" t="s">
        <v>486</v>
      </c>
      <c r="C3" s="173" t="s">
        <v>2874</v>
      </c>
      <c r="D3" s="173" t="s">
        <v>2874</v>
      </c>
    </row>
    <row r="4" spans="1:4" x14ac:dyDescent="0.35">
      <c r="A4" s="172" t="s">
        <v>2875</v>
      </c>
      <c r="B4" s="173" t="s">
        <v>2876</v>
      </c>
      <c r="C4" s="173" t="s">
        <v>2877</v>
      </c>
      <c r="D4" s="173" t="s">
        <v>445</v>
      </c>
    </row>
    <row r="5" spans="1:4" x14ac:dyDescent="0.35">
      <c r="A5" s="172" t="s">
        <v>36</v>
      </c>
      <c r="B5" s="173" t="s">
        <v>2878</v>
      </c>
      <c r="C5" s="173" t="s">
        <v>456</v>
      </c>
      <c r="D5" s="173" t="s">
        <v>2879</v>
      </c>
    </row>
    <row r="6" spans="1:4" x14ac:dyDescent="0.35">
      <c r="A6" s="172" t="s">
        <v>35</v>
      </c>
      <c r="B6" s="173" t="s">
        <v>2880</v>
      </c>
      <c r="C6" s="173" t="s">
        <v>456</v>
      </c>
      <c r="D6" s="173" t="s">
        <v>2877</v>
      </c>
    </row>
    <row r="7" spans="1:4" x14ac:dyDescent="0.35">
      <c r="A7" s="172" t="s">
        <v>33</v>
      </c>
      <c r="B7" s="173" t="s">
        <v>2881</v>
      </c>
      <c r="C7" s="173" t="s">
        <v>2874</v>
      </c>
      <c r="D7" s="173" t="s">
        <v>2855</v>
      </c>
    </row>
    <row r="8" spans="1:4" x14ac:dyDescent="0.35">
      <c r="A8" s="172" t="s">
        <v>32</v>
      </c>
      <c r="B8" s="173" t="s">
        <v>2882</v>
      </c>
      <c r="C8" s="173" t="s">
        <v>2883</v>
      </c>
      <c r="D8" s="173" t="s">
        <v>2884</v>
      </c>
    </row>
    <row r="9" spans="1:4" x14ac:dyDescent="0.35">
      <c r="A9" s="172" t="s">
        <v>2885</v>
      </c>
      <c r="B9" s="173" t="s">
        <v>2886</v>
      </c>
      <c r="C9" s="173" t="s">
        <v>2887</v>
      </c>
      <c r="D9" s="173" t="s">
        <v>2888</v>
      </c>
    </row>
    <row r="10" spans="1:4" x14ac:dyDescent="0.35">
      <c r="A10" s="172" t="s">
        <v>2889</v>
      </c>
      <c r="B10" s="173" t="s">
        <v>2890</v>
      </c>
      <c r="C10" s="173" t="s">
        <v>445</v>
      </c>
      <c r="D10" s="173" t="s">
        <v>2891</v>
      </c>
    </row>
    <row r="11" spans="1:4" x14ac:dyDescent="0.35">
      <c r="A11" s="172" t="s">
        <v>27</v>
      </c>
      <c r="B11" s="173" t="s">
        <v>2892</v>
      </c>
      <c r="C11" s="173" t="s">
        <v>456</v>
      </c>
      <c r="D11" s="173" t="s">
        <v>2877</v>
      </c>
    </row>
    <row r="12" spans="1:4" x14ac:dyDescent="0.35">
      <c r="A12" s="172" t="s">
        <v>28</v>
      </c>
      <c r="B12" s="173" t="s">
        <v>501</v>
      </c>
      <c r="C12" s="173" t="s">
        <v>456</v>
      </c>
      <c r="D12" s="173" t="s">
        <v>2893</v>
      </c>
    </row>
    <row r="13" spans="1:4" x14ac:dyDescent="0.35">
      <c r="A13" s="172" t="s">
        <v>24</v>
      </c>
      <c r="B13" s="173" t="s">
        <v>2894</v>
      </c>
      <c r="C13" s="173" t="s">
        <v>2893</v>
      </c>
      <c r="D13" s="173" t="s">
        <v>2895</v>
      </c>
    </row>
    <row r="14" spans="1:4" x14ac:dyDescent="0.35">
      <c r="A14" s="172" t="s">
        <v>26</v>
      </c>
      <c r="B14" s="173" t="s">
        <v>2896</v>
      </c>
      <c r="C14" s="173" t="s">
        <v>456</v>
      </c>
      <c r="D14" s="173" t="s">
        <v>445</v>
      </c>
    </row>
    <row r="15" spans="1:4" x14ac:dyDescent="0.35">
      <c r="A15" s="172" t="s">
        <v>2897</v>
      </c>
      <c r="B15" s="173" t="s">
        <v>2898</v>
      </c>
      <c r="C15" s="173" t="s">
        <v>2887</v>
      </c>
      <c r="D15" s="173" t="s">
        <v>2899</v>
      </c>
    </row>
  </sheetData>
  <sheetProtection algorithmName="SHA-512" hashValue="KzPAsWm0A8jZWx3MupnZMzxM/1sdm9WPaRWD01U3Cq5QGhH1UkeR+Lsw+ti0TvgGr8uQ1D56qXDVUJESaCJu8g==" saltValue="GDEg6vAw2nN19nim381FEA=="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F9EC-89AE-413F-8365-2419A6A1C2FC}">
  <sheetPr>
    <tabColor theme="0"/>
  </sheetPr>
  <dimension ref="A1:D67"/>
  <sheetViews>
    <sheetView topLeftCell="A47" workbookViewId="0">
      <selection activeCell="B29" sqref="B29:D29"/>
    </sheetView>
  </sheetViews>
  <sheetFormatPr baseColWidth="10" defaultRowHeight="14.5" x14ac:dyDescent="0.35"/>
  <cols>
    <col min="1" max="1" width="56.26953125" customWidth="1"/>
    <col min="2" max="2" width="21" customWidth="1"/>
    <col min="3" max="3" width="16.453125" customWidth="1"/>
    <col min="4" max="4" width="19.54296875" customWidth="1"/>
  </cols>
  <sheetData>
    <row r="1" spans="1:4" ht="40.5" customHeight="1" thickBot="1" x14ac:dyDescent="0.4">
      <c r="A1" s="174" t="s">
        <v>2745</v>
      </c>
      <c r="B1" s="171" t="s">
        <v>419</v>
      </c>
      <c r="C1" s="171" t="s">
        <v>420</v>
      </c>
      <c r="D1" s="171" t="s">
        <v>421</v>
      </c>
    </row>
    <row r="2" spans="1:4" x14ac:dyDescent="0.35">
      <c r="A2" s="172" t="s">
        <v>2850</v>
      </c>
      <c r="B2" s="179" t="s">
        <v>436</v>
      </c>
      <c r="C2" s="179" t="s">
        <v>2900</v>
      </c>
      <c r="D2" s="179" t="s">
        <v>453</v>
      </c>
    </row>
    <row r="3" spans="1:4" x14ac:dyDescent="0.35">
      <c r="A3" s="172" t="s">
        <v>498</v>
      </c>
      <c r="B3" s="179" t="s">
        <v>2901</v>
      </c>
      <c r="C3" s="179" t="s">
        <v>2883</v>
      </c>
      <c r="D3" s="179" t="s">
        <v>423</v>
      </c>
    </row>
    <row r="4" spans="1:4" x14ac:dyDescent="0.35">
      <c r="A4" s="172" t="s">
        <v>499</v>
      </c>
      <c r="B4" s="179" t="s">
        <v>424</v>
      </c>
      <c r="C4" s="179" t="s">
        <v>2902</v>
      </c>
      <c r="D4" s="179" t="s">
        <v>2859</v>
      </c>
    </row>
    <row r="5" spans="1:4" x14ac:dyDescent="0.35">
      <c r="A5" s="172" t="s">
        <v>500</v>
      </c>
      <c r="B5" s="179" t="s">
        <v>445</v>
      </c>
      <c r="C5" s="179" t="s">
        <v>456</v>
      </c>
      <c r="D5" s="179" t="s">
        <v>2903</v>
      </c>
    </row>
    <row r="6" spans="1:4" x14ac:dyDescent="0.35">
      <c r="A6" s="172" t="s">
        <v>502</v>
      </c>
      <c r="B6" s="179" t="s">
        <v>2904</v>
      </c>
      <c r="C6" s="179" t="s">
        <v>2853</v>
      </c>
      <c r="D6" s="179" t="s">
        <v>424</v>
      </c>
    </row>
    <row r="7" spans="1:4" x14ac:dyDescent="0.35">
      <c r="A7" s="172" t="s">
        <v>503</v>
      </c>
      <c r="B7" s="179" t="s">
        <v>460</v>
      </c>
      <c r="C7" s="179" t="s">
        <v>432</v>
      </c>
      <c r="D7" s="179" t="s">
        <v>2854</v>
      </c>
    </row>
    <row r="8" spans="1:4" x14ac:dyDescent="0.35">
      <c r="A8" s="172" t="s">
        <v>504</v>
      </c>
      <c r="B8" s="179" t="s">
        <v>2905</v>
      </c>
      <c r="C8" s="179" t="s">
        <v>2906</v>
      </c>
      <c r="D8" s="179" t="s">
        <v>513</v>
      </c>
    </row>
    <row r="9" spans="1:4" x14ac:dyDescent="0.35">
      <c r="A9" s="172" t="s">
        <v>505</v>
      </c>
      <c r="B9" s="179" t="s">
        <v>2907</v>
      </c>
      <c r="C9" s="179" t="s">
        <v>2887</v>
      </c>
      <c r="D9" s="179" t="s">
        <v>2903</v>
      </c>
    </row>
    <row r="10" spans="1:4" x14ac:dyDescent="0.35">
      <c r="A10" s="172" t="s">
        <v>507</v>
      </c>
      <c r="B10" s="179" t="s">
        <v>495</v>
      </c>
      <c r="C10" s="179" t="s">
        <v>2908</v>
      </c>
      <c r="D10" s="179" t="s">
        <v>2909</v>
      </c>
    </row>
    <row r="11" spans="1:4" x14ac:dyDescent="0.35">
      <c r="A11" s="172" t="s">
        <v>509</v>
      </c>
      <c r="B11" s="179" t="s">
        <v>528</v>
      </c>
      <c r="C11" s="179" t="s">
        <v>432</v>
      </c>
      <c r="D11" s="179" t="s">
        <v>424</v>
      </c>
    </row>
    <row r="12" spans="1:4" x14ac:dyDescent="0.35">
      <c r="A12" s="172" t="s">
        <v>510</v>
      </c>
      <c r="B12" s="179" t="s">
        <v>565</v>
      </c>
      <c r="C12" s="179" t="s">
        <v>2910</v>
      </c>
      <c r="D12" s="179" t="s">
        <v>2854</v>
      </c>
    </row>
    <row r="13" spans="1:4" x14ac:dyDescent="0.35">
      <c r="A13" s="172" t="s">
        <v>613</v>
      </c>
      <c r="B13" s="179" t="s">
        <v>2911</v>
      </c>
      <c r="C13" s="179" t="s">
        <v>2903</v>
      </c>
      <c r="D13" s="179" t="s">
        <v>2855</v>
      </c>
    </row>
    <row r="14" spans="1:4" x14ac:dyDescent="0.35">
      <c r="A14" s="172" t="s">
        <v>511</v>
      </c>
      <c r="B14" s="179" t="s">
        <v>465</v>
      </c>
      <c r="C14" s="179" t="s">
        <v>2855</v>
      </c>
      <c r="D14" s="179" t="s">
        <v>456</v>
      </c>
    </row>
    <row r="15" spans="1:4" x14ac:dyDescent="0.35">
      <c r="A15" s="172" t="s">
        <v>512</v>
      </c>
      <c r="B15" s="179" t="s">
        <v>2912</v>
      </c>
      <c r="C15" s="179" t="s">
        <v>2913</v>
      </c>
      <c r="D15" s="179" t="s">
        <v>2914</v>
      </c>
    </row>
    <row r="16" spans="1:4" x14ac:dyDescent="0.35">
      <c r="A16" s="172" t="s">
        <v>514</v>
      </c>
      <c r="B16" s="179" t="s">
        <v>2862</v>
      </c>
      <c r="C16" s="179" t="s">
        <v>2902</v>
      </c>
      <c r="D16" s="179" t="s">
        <v>428</v>
      </c>
    </row>
    <row r="17" spans="1:4" x14ac:dyDescent="0.35">
      <c r="A17" s="172" t="s">
        <v>516</v>
      </c>
      <c r="B17" s="179" t="s">
        <v>476</v>
      </c>
      <c r="C17" s="179" t="s">
        <v>2915</v>
      </c>
      <c r="D17" s="179" t="s">
        <v>2862</v>
      </c>
    </row>
    <row r="18" spans="1:4" x14ac:dyDescent="0.35">
      <c r="A18" s="172" t="s">
        <v>517</v>
      </c>
      <c r="B18" s="179" t="s">
        <v>458</v>
      </c>
      <c r="C18" s="179" t="s">
        <v>2916</v>
      </c>
      <c r="D18" s="179" t="s">
        <v>425</v>
      </c>
    </row>
    <row r="19" spans="1:4" x14ac:dyDescent="0.35">
      <c r="A19" s="172" t="s">
        <v>519</v>
      </c>
      <c r="B19" s="179" t="s">
        <v>2917</v>
      </c>
      <c r="C19" s="179" t="s">
        <v>2877</v>
      </c>
      <c r="D19" s="179" t="s">
        <v>2893</v>
      </c>
    </row>
    <row r="20" spans="1:4" x14ac:dyDescent="0.35">
      <c r="A20" s="172" t="s">
        <v>520</v>
      </c>
      <c r="B20" s="179" t="s">
        <v>2918</v>
      </c>
      <c r="C20" s="179" t="s">
        <v>2862</v>
      </c>
      <c r="D20" s="179" t="s">
        <v>2919</v>
      </c>
    </row>
    <row r="21" spans="1:4" x14ac:dyDescent="0.35">
      <c r="A21" s="172" t="s">
        <v>521</v>
      </c>
      <c r="B21" s="179" t="s">
        <v>424</v>
      </c>
      <c r="C21" s="179" t="s">
        <v>2919</v>
      </c>
      <c r="D21" s="179" t="s">
        <v>2855</v>
      </c>
    </row>
    <row r="22" spans="1:4" x14ac:dyDescent="0.35">
      <c r="A22" s="172" t="s">
        <v>522</v>
      </c>
      <c r="B22" s="179" t="s">
        <v>2920</v>
      </c>
      <c r="C22" s="179" t="s">
        <v>2921</v>
      </c>
      <c r="D22" s="179" t="s">
        <v>2919</v>
      </c>
    </row>
    <row r="23" spans="1:4" x14ac:dyDescent="0.35">
      <c r="A23" s="172" t="s">
        <v>524</v>
      </c>
      <c r="B23" s="179" t="s">
        <v>2862</v>
      </c>
      <c r="C23" s="179" t="s">
        <v>2922</v>
      </c>
      <c r="D23" s="179" t="s">
        <v>2902</v>
      </c>
    </row>
    <row r="24" spans="1:4" x14ac:dyDescent="0.35">
      <c r="A24" s="172" t="s">
        <v>525</v>
      </c>
      <c r="B24" s="179" t="s">
        <v>2923</v>
      </c>
      <c r="C24" s="179" t="s">
        <v>2863</v>
      </c>
      <c r="D24" s="179" t="s">
        <v>2868</v>
      </c>
    </row>
    <row r="25" spans="1:4" x14ac:dyDescent="0.35">
      <c r="A25" s="172" t="s">
        <v>526</v>
      </c>
      <c r="B25" s="179" t="s">
        <v>432</v>
      </c>
      <c r="C25" s="179" t="s">
        <v>2924</v>
      </c>
      <c r="D25" s="179" t="s">
        <v>2853</v>
      </c>
    </row>
    <row r="26" spans="1:4" x14ac:dyDescent="0.35">
      <c r="A26" s="172" t="s">
        <v>527</v>
      </c>
      <c r="B26" s="179" t="s">
        <v>447</v>
      </c>
      <c r="C26" s="179" t="s">
        <v>2868</v>
      </c>
      <c r="D26" s="179" t="s">
        <v>2916</v>
      </c>
    </row>
    <row r="27" spans="1:4" x14ac:dyDescent="0.35">
      <c r="A27" s="172" t="s">
        <v>530</v>
      </c>
      <c r="B27" s="179" t="s">
        <v>2925</v>
      </c>
      <c r="C27" s="179" t="s">
        <v>424</v>
      </c>
      <c r="D27" s="179" t="s">
        <v>2926</v>
      </c>
    </row>
    <row r="28" spans="1:4" x14ac:dyDescent="0.35">
      <c r="A28" s="172" t="s">
        <v>531</v>
      </c>
      <c r="B28" s="179" t="s">
        <v>532</v>
      </c>
      <c r="C28" s="179" t="s">
        <v>425</v>
      </c>
      <c r="D28" s="179" t="s">
        <v>523</v>
      </c>
    </row>
    <row r="29" spans="1:4" x14ac:dyDescent="0.35">
      <c r="A29" s="172" t="s">
        <v>533</v>
      </c>
      <c r="B29" s="179" t="s">
        <v>458</v>
      </c>
      <c r="C29" s="179" t="s">
        <v>2854</v>
      </c>
      <c r="D29" s="179" t="s">
        <v>425</v>
      </c>
    </row>
    <row r="30" spans="1:4" x14ac:dyDescent="0.35">
      <c r="A30" s="172" t="s">
        <v>534</v>
      </c>
      <c r="B30" s="179" t="s">
        <v>2927</v>
      </c>
      <c r="C30" s="179" t="s">
        <v>2857</v>
      </c>
      <c r="D30" s="179" t="s">
        <v>2924</v>
      </c>
    </row>
    <row r="31" spans="1:4" x14ac:dyDescent="0.35">
      <c r="A31" s="172" t="s">
        <v>535</v>
      </c>
      <c r="B31" s="179" t="s">
        <v>430</v>
      </c>
      <c r="C31" s="179" t="s">
        <v>2856</v>
      </c>
      <c r="D31" s="179" t="s">
        <v>428</v>
      </c>
    </row>
    <row r="32" spans="1:4" x14ac:dyDescent="0.35">
      <c r="A32" s="172" t="s">
        <v>27</v>
      </c>
      <c r="B32" s="179" t="s">
        <v>566</v>
      </c>
      <c r="C32" s="179" t="s">
        <v>2864</v>
      </c>
      <c r="D32" s="179" t="s">
        <v>2852</v>
      </c>
    </row>
    <row r="33" spans="1:4" x14ac:dyDescent="0.35">
      <c r="A33" s="172" t="s">
        <v>536</v>
      </c>
      <c r="B33" s="179" t="s">
        <v>451</v>
      </c>
      <c r="C33" s="179" t="s">
        <v>424</v>
      </c>
      <c r="D33" s="179" t="s">
        <v>432</v>
      </c>
    </row>
    <row r="34" spans="1:4" x14ac:dyDescent="0.35">
      <c r="A34" s="172" t="s">
        <v>537</v>
      </c>
      <c r="B34" s="179" t="s">
        <v>508</v>
      </c>
      <c r="C34" s="179" t="s">
        <v>2910</v>
      </c>
      <c r="D34" s="179" t="s">
        <v>424</v>
      </c>
    </row>
    <row r="35" spans="1:4" x14ac:dyDescent="0.35">
      <c r="A35" s="172" t="s">
        <v>538</v>
      </c>
      <c r="B35" s="179" t="s">
        <v>431</v>
      </c>
      <c r="C35" s="179" t="s">
        <v>2868</v>
      </c>
      <c r="D35" s="179" t="s">
        <v>2906</v>
      </c>
    </row>
    <row r="36" spans="1:4" x14ac:dyDescent="0.35">
      <c r="A36" s="172" t="s">
        <v>539</v>
      </c>
      <c r="B36" s="179" t="s">
        <v>2911</v>
      </c>
      <c r="C36" s="179" t="s">
        <v>2914</v>
      </c>
      <c r="D36" s="179" t="s">
        <v>2856</v>
      </c>
    </row>
    <row r="37" spans="1:4" x14ac:dyDescent="0.35">
      <c r="A37" s="172" t="s">
        <v>540</v>
      </c>
      <c r="B37" s="179" t="s">
        <v>2928</v>
      </c>
      <c r="C37" s="179" t="s">
        <v>2929</v>
      </c>
      <c r="D37" s="179" t="s">
        <v>518</v>
      </c>
    </row>
    <row r="38" spans="1:4" x14ac:dyDescent="0.35">
      <c r="A38" s="172" t="s">
        <v>541</v>
      </c>
      <c r="B38" s="179" t="s">
        <v>2930</v>
      </c>
      <c r="C38" s="179" t="s">
        <v>2931</v>
      </c>
      <c r="D38" s="179" t="s">
        <v>2932</v>
      </c>
    </row>
    <row r="39" spans="1:4" x14ac:dyDescent="0.35">
      <c r="A39" s="172" t="s">
        <v>543</v>
      </c>
      <c r="B39" s="179" t="s">
        <v>431</v>
      </c>
      <c r="C39" s="179" t="s">
        <v>424</v>
      </c>
      <c r="D39" s="179" t="s">
        <v>432</v>
      </c>
    </row>
    <row r="40" spans="1:4" x14ac:dyDescent="0.35">
      <c r="A40" s="172" t="s">
        <v>544</v>
      </c>
      <c r="B40" s="179" t="s">
        <v>542</v>
      </c>
      <c r="C40" s="179" t="s">
        <v>2931</v>
      </c>
      <c r="D40" s="179" t="s">
        <v>2933</v>
      </c>
    </row>
    <row r="41" spans="1:4" x14ac:dyDescent="0.35">
      <c r="A41" s="172" t="s">
        <v>545</v>
      </c>
      <c r="B41" s="179" t="s">
        <v>460</v>
      </c>
      <c r="C41" s="179" t="s">
        <v>2906</v>
      </c>
      <c r="D41" s="179" t="s">
        <v>2854</v>
      </c>
    </row>
    <row r="42" spans="1:4" x14ac:dyDescent="0.35">
      <c r="A42" s="172" t="s">
        <v>546</v>
      </c>
      <c r="B42" s="179" t="s">
        <v>2934</v>
      </c>
      <c r="C42" s="179" t="s">
        <v>2859</v>
      </c>
      <c r="D42" s="179" t="s">
        <v>2866</v>
      </c>
    </row>
    <row r="43" spans="1:4" x14ac:dyDescent="0.35">
      <c r="A43" s="172" t="s">
        <v>547</v>
      </c>
      <c r="B43" s="179" t="s">
        <v>515</v>
      </c>
      <c r="C43" s="179" t="s">
        <v>2851</v>
      </c>
      <c r="D43" s="179" t="s">
        <v>2935</v>
      </c>
    </row>
    <row r="44" spans="1:4" x14ac:dyDescent="0.35">
      <c r="A44" s="172" t="s">
        <v>548</v>
      </c>
      <c r="B44" s="179" t="s">
        <v>2936</v>
      </c>
      <c r="C44" s="179" t="s">
        <v>2922</v>
      </c>
      <c r="D44" s="179" t="s">
        <v>2903</v>
      </c>
    </row>
    <row r="45" spans="1:4" x14ac:dyDescent="0.35">
      <c r="A45" s="172" t="s">
        <v>549</v>
      </c>
      <c r="B45" s="179" t="s">
        <v>557</v>
      </c>
      <c r="C45" s="179" t="s">
        <v>2863</v>
      </c>
      <c r="D45" s="179" t="s">
        <v>2853</v>
      </c>
    </row>
    <row r="46" spans="1:4" x14ac:dyDescent="0.35">
      <c r="A46" s="172" t="s">
        <v>550</v>
      </c>
      <c r="B46" s="179" t="s">
        <v>560</v>
      </c>
      <c r="C46" s="179" t="s">
        <v>2864</v>
      </c>
      <c r="D46" s="179" t="s">
        <v>2924</v>
      </c>
    </row>
    <row r="47" spans="1:4" ht="29" x14ac:dyDescent="0.35">
      <c r="A47" s="172" t="s">
        <v>2670</v>
      </c>
      <c r="B47" s="179" t="s">
        <v>2937</v>
      </c>
      <c r="C47" s="179" t="s">
        <v>2938</v>
      </c>
      <c r="D47" s="179" t="s">
        <v>474</v>
      </c>
    </row>
    <row r="48" spans="1:4" ht="29" x14ac:dyDescent="0.35">
      <c r="A48" s="172" t="s">
        <v>2672</v>
      </c>
      <c r="B48" s="179" t="s">
        <v>2939</v>
      </c>
      <c r="C48" s="179" t="s">
        <v>474</v>
      </c>
      <c r="D48" s="179" t="s">
        <v>2857</v>
      </c>
    </row>
    <row r="49" spans="1:4" ht="29" x14ac:dyDescent="0.35">
      <c r="A49" s="172" t="s">
        <v>2940</v>
      </c>
      <c r="B49" s="179" t="s">
        <v>425</v>
      </c>
      <c r="C49" s="179" t="s">
        <v>425</v>
      </c>
      <c r="D49" s="180"/>
    </row>
    <row r="50" spans="1:4" ht="29" x14ac:dyDescent="0.35">
      <c r="A50" s="172" t="s">
        <v>2673</v>
      </c>
      <c r="B50" s="179" t="s">
        <v>2941</v>
      </c>
      <c r="C50" s="179" t="s">
        <v>2857</v>
      </c>
      <c r="D50" s="179" t="s">
        <v>2857</v>
      </c>
    </row>
    <row r="51" spans="1:4" x14ac:dyDescent="0.35">
      <c r="A51" s="172" t="s">
        <v>551</v>
      </c>
      <c r="B51" s="179" t="s">
        <v>2942</v>
      </c>
      <c r="C51" s="179" t="s">
        <v>2943</v>
      </c>
      <c r="D51" s="179" t="s">
        <v>2864</v>
      </c>
    </row>
    <row r="52" spans="1:4" x14ac:dyDescent="0.35">
      <c r="A52" s="172" t="s">
        <v>552</v>
      </c>
      <c r="B52" s="179" t="s">
        <v>2944</v>
      </c>
      <c r="C52" s="179" t="s">
        <v>2877</v>
      </c>
      <c r="D52" s="179" t="s">
        <v>2879</v>
      </c>
    </row>
    <row r="53" spans="1:4" x14ac:dyDescent="0.35">
      <c r="A53" s="172" t="s">
        <v>553</v>
      </c>
      <c r="B53" s="179" t="s">
        <v>2945</v>
      </c>
      <c r="C53" s="179" t="s">
        <v>2856</v>
      </c>
      <c r="D53" s="179" t="s">
        <v>2854</v>
      </c>
    </row>
    <row r="54" spans="1:4" x14ac:dyDescent="0.35">
      <c r="A54" s="172" t="s">
        <v>554</v>
      </c>
      <c r="B54" s="179" t="s">
        <v>424</v>
      </c>
      <c r="C54" s="179" t="s">
        <v>456</v>
      </c>
      <c r="D54" s="179" t="s">
        <v>2854</v>
      </c>
    </row>
    <row r="55" spans="1:4" x14ac:dyDescent="0.35">
      <c r="A55" s="172" t="s">
        <v>555</v>
      </c>
      <c r="B55" s="179" t="s">
        <v>2934</v>
      </c>
      <c r="C55" s="179" t="s">
        <v>2868</v>
      </c>
      <c r="D55" s="179" t="s">
        <v>2919</v>
      </c>
    </row>
    <row r="56" spans="1:4" x14ac:dyDescent="0.35">
      <c r="A56" s="172" t="s">
        <v>556</v>
      </c>
      <c r="B56" s="179" t="s">
        <v>2946</v>
      </c>
      <c r="C56" s="179" t="s">
        <v>523</v>
      </c>
      <c r="D56" s="179" t="s">
        <v>2900</v>
      </c>
    </row>
    <row r="57" spans="1:4" x14ac:dyDescent="0.35">
      <c r="A57" s="172" t="s">
        <v>558</v>
      </c>
      <c r="B57" s="179" t="s">
        <v>423</v>
      </c>
      <c r="C57" s="179" t="s">
        <v>2908</v>
      </c>
      <c r="D57" s="179" t="s">
        <v>432</v>
      </c>
    </row>
    <row r="58" spans="1:4" x14ac:dyDescent="0.35">
      <c r="A58" s="172" t="s">
        <v>559</v>
      </c>
      <c r="B58" s="179" t="s">
        <v>2947</v>
      </c>
      <c r="C58" s="179" t="s">
        <v>2857</v>
      </c>
      <c r="D58" s="179" t="s">
        <v>432</v>
      </c>
    </row>
    <row r="59" spans="1:4" x14ac:dyDescent="0.35">
      <c r="A59" s="172" t="s">
        <v>2948</v>
      </c>
      <c r="B59" s="179" t="s">
        <v>506</v>
      </c>
      <c r="C59" s="179" t="s">
        <v>2949</v>
      </c>
      <c r="D59" s="179" t="s">
        <v>2872</v>
      </c>
    </row>
    <row r="60" spans="1:4" x14ac:dyDescent="0.35">
      <c r="A60" s="172" t="s">
        <v>561</v>
      </c>
      <c r="B60" s="179" t="s">
        <v>479</v>
      </c>
      <c r="C60" s="179" t="s">
        <v>2864</v>
      </c>
      <c r="D60" s="179" t="s">
        <v>424</v>
      </c>
    </row>
    <row r="61" spans="1:4" x14ac:dyDescent="0.35">
      <c r="A61" s="172" t="s">
        <v>562</v>
      </c>
      <c r="B61" s="179" t="s">
        <v>2950</v>
      </c>
      <c r="C61" s="179" t="s">
        <v>2851</v>
      </c>
      <c r="D61" s="179" t="s">
        <v>427</v>
      </c>
    </row>
    <row r="62" spans="1:4" x14ac:dyDescent="0.35">
      <c r="A62" s="172" t="s">
        <v>563</v>
      </c>
      <c r="B62" s="179" t="s">
        <v>431</v>
      </c>
      <c r="C62" s="179" t="s">
        <v>423</v>
      </c>
      <c r="D62" s="179" t="s">
        <v>2933</v>
      </c>
    </row>
    <row r="63" spans="1:4" x14ac:dyDescent="0.35">
      <c r="A63" s="172" t="s">
        <v>2951</v>
      </c>
      <c r="B63" s="179" t="s">
        <v>470</v>
      </c>
      <c r="C63" s="179" t="s">
        <v>2933</v>
      </c>
      <c r="D63" s="179" t="s">
        <v>425</v>
      </c>
    </row>
    <row r="64" spans="1:4" x14ac:dyDescent="0.35">
      <c r="A64" s="172" t="s">
        <v>567</v>
      </c>
      <c r="B64" s="179" t="s">
        <v>2952</v>
      </c>
      <c r="C64" s="179" t="s">
        <v>2933</v>
      </c>
      <c r="D64" s="179" t="s">
        <v>513</v>
      </c>
    </row>
    <row r="65" spans="1:4" x14ac:dyDescent="0.35">
      <c r="A65" s="172" t="s">
        <v>569</v>
      </c>
      <c r="B65" s="179" t="s">
        <v>491</v>
      </c>
      <c r="C65" s="179" t="s">
        <v>2915</v>
      </c>
      <c r="D65" s="179" t="s">
        <v>453</v>
      </c>
    </row>
    <row r="66" spans="1:4" x14ac:dyDescent="0.35">
      <c r="A66" s="172" t="s">
        <v>570</v>
      </c>
      <c r="B66" s="179" t="s">
        <v>453</v>
      </c>
      <c r="C66" s="179" t="s">
        <v>2900</v>
      </c>
      <c r="D66" s="179" t="s">
        <v>425</v>
      </c>
    </row>
    <row r="67" spans="1:4" x14ac:dyDescent="0.35">
      <c r="C67" s="181"/>
    </row>
  </sheetData>
  <sheetProtection algorithmName="SHA-512" hashValue="7JQulcMfyTozTXyP4WpCfEMks6L4lRt+zOdtj2ACkbTeBq4ZD8qQCx8NPiFRTA6gPBitOCoZZ+QH0n56W/sa9g==" saltValue="s9bcmh2R8xNTGkJctMErWg==" spinCount="100000" sheet="1" objects="1" scenarios="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L10"/>
  <sheetViews>
    <sheetView workbookViewId="0">
      <selection activeCell="G3" sqref="G3:G10"/>
    </sheetView>
  </sheetViews>
  <sheetFormatPr baseColWidth="10" defaultRowHeight="14.5" x14ac:dyDescent="0.35"/>
  <cols>
    <col min="1" max="1" width="35.453125" bestFit="1" customWidth="1"/>
    <col min="2" max="2" width="17.1796875" bestFit="1" customWidth="1"/>
    <col min="3" max="3" width="19.453125" bestFit="1" customWidth="1"/>
    <col min="4" max="4" width="15.54296875" bestFit="1" customWidth="1"/>
    <col min="5" max="5" width="14.26953125" bestFit="1" customWidth="1"/>
    <col min="6" max="6" width="14.7265625" bestFit="1" customWidth="1"/>
    <col min="7" max="7" width="13.81640625" bestFit="1" customWidth="1"/>
    <col min="8" max="8" width="20.7265625" bestFit="1" customWidth="1"/>
    <col min="9" max="9" width="21" bestFit="1" customWidth="1"/>
    <col min="10" max="10" width="15.453125" bestFit="1" customWidth="1"/>
    <col min="11" max="11" width="22.54296875" bestFit="1" customWidth="1"/>
    <col min="12" max="12" width="23" bestFit="1" customWidth="1"/>
  </cols>
  <sheetData>
    <row r="1" spans="1:12" x14ac:dyDescent="0.35">
      <c r="A1" s="197" t="s">
        <v>2608</v>
      </c>
      <c r="B1" s="197"/>
      <c r="C1" s="197"/>
      <c r="D1" s="197"/>
      <c r="E1" s="197"/>
      <c r="F1" s="197"/>
      <c r="G1" s="197"/>
      <c r="H1" s="197"/>
      <c r="I1" s="197"/>
      <c r="J1" s="197"/>
      <c r="K1" s="197"/>
      <c r="L1" s="197"/>
    </row>
    <row r="2" spans="1:12" s="17" customFormat="1" x14ac:dyDescent="0.35">
      <c r="B2" s="17" t="s">
        <v>619</v>
      </c>
      <c r="C2" s="17" t="s">
        <v>620</v>
      </c>
      <c r="D2" s="17" t="s">
        <v>621</v>
      </c>
      <c r="E2" s="17" t="s">
        <v>496</v>
      </c>
      <c r="F2" s="17" t="s">
        <v>497</v>
      </c>
      <c r="G2" s="17" t="s">
        <v>622</v>
      </c>
      <c r="H2" s="17" t="s">
        <v>571</v>
      </c>
      <c r="I2" s="17" t="s">
        <v>572</v>
      </c>
      <c r="J2" s="17" t="s">
        <v>609</v>
      </c>
      <c r="K2" s="17" t="s">
        <v>610</v>
      </c>
      <c r="L2" s="17" t="s">
        <v>623</v>
      </c>
    </row>
    <row r="3" spans="1:12" x14ac:dyDescent="0.35">
      <c r="A3" t="s">
        <v>624</v>
      </c>
      <c r="B3" s="90">
        <v>22</v>
      </c>
      <c r="C3" s="90">
        <v>19</v>
      </c>
      <c r="D3" s="30">
        <f>C3/B3</f>
        <v>0.86363636363636365</v>
      </c>
      <c r="E3" s="90">
        <v>10</v>
      </c>
      <c r="F3" s="90">
        <v>9</v>
      </c>
      <c r="G3" s="91">
        <v>0.89473684210526316</v>
      </c>
      <c r="H3" s="91">
        <v>0.8</v>
      </c>
      <c r="I3" s="91">
        <v>1</v>
      </c>
      <c r="J3" s="91">
        <v>0.6470588235294118</v>
      </c>
      <c r="K3" s="92">
        <v>0.5</v>
      </c>
      <c r="L3" s="91">
        <v>0.77777777777777779</v>
      </c>
    </row>
    <row r="4" spans="1:12" x14ac:dyDescent="0.35">
      <c r="A4" t="s">
        <v>625</v>
      </c>
      <c r="B4" s="90">
        <v>18</v>
      </c>
      <c r="C4" s="90">
        <v>16</v>
      </c>
      <c r="D4" s="30">
        <f t="shared" ref="D4:D10" si="0">C4/B4</f>
        <v>0.88888888888888884</v>
      </c>
      <c r="E4" s="90">
        <v>3</v>
      </c>
      <c r="F4" s="90">
        <v>13</v>
      </c>
      <c r="G4" s="91">
        <v>1</v>
      </c>
      <c r="H4" s="91">
        <v>1</v>
      </c>
      <c r="I4" s="91">
        <v>1</v>
      </c>
      <c r="J4" s="91">
        <v>0.5</v>
      </c>
      <c r="K4" s="91">
        <v>0.66666666666666663</v>
      </c>
      <c r="L4" s="92">
        <v>0.46153846153846156</v>
      </c>
    </row>
    <row r="5" spans="1:12" x14ac:dyDescent="0.35">
      <c r="A5" t="s">
        <v>626</v>
      </c>
      <c r="B5" s="90">
        <v>51</v>
      </c>
      <c r="C5" s="90">
        <v>41</v>
      </c>
      <c r="D5" s="30">
        <f t="shared" si="0"/>
        <v>0.80392156862745101</v>
      </c>
      <c r="E5" s="90">
        <v>10</v>
      </c>
      <c r="F5" s="90">
        <v>31</v>
      </c>
      <c r="G5" s="91">
        <v>0.90243902439024393</v>
      </c>
      <c r="H5" s="91">
        <v>0.8</v>
      </c>
      <c r="I5" s="91">
        <v>0.93548387096774188</v>
      </c>
      <c r="J5" s="91">
        <v>0.48648648648648651</v>
      </c>
      <c r="K5" s="92">
        <v>0.5</v>
      </c>
      <c r="L5" s="91">
        <v>0.48275862068965519</v>
      </c>
    </row>
    <row r="6" spans="1:12" x14ac:dyDescent="0.35">
      <c r="A6" t="s">
        <v>627</v>
      </c>
      <c r="B6" s="90">
        <v>59</v>
      </c>
      <c r="C6" s="90">
        <v>42</v>
      </c>
      <c r="D6" s="30">
        <f t="shared" si="0"/>
        <v>0.71186440677966101</v>
      </c>
      <c r="E6" s="90">
        <v>16</v>
      </c>
      <c r="F6" s="90">
        <v>26</v>
      </c>
      <c r="G6" s="91">
        <v>0.88095238095238093</v>
      </c>
      <c r="H6" s="91">
        <v>0.875</v>
      </c>
      <c r="I6" s="91">
        <v>0.88461538461538458</v>
      </c>
      <c r="J6" s="91">
        <v>0.32432432432432434</v>
      </c>
      <c r="K6" s="91">
        <v>0.2857142857142857</v>
      </c>
      <c r="L6" s="91">
        <v>0.34782608695652173</v>
      </c>
    </row>
    <row r="7" spans="1:12" x14ac:dyDescent="0.35">
      <c r="A7" t="s">
        <v>628</v>
      </c>
      <c r="B7" s="90">
        <v>99</v>
      </c>
      <c r="C7" s="90">
        <v>66</v>
      </c>
      <c r="D7" s="30">
        <f t="shared" si="0"/>
        <v>0.66666666666666663</v>
      </c>
      <c r="E7" s="90">
        <v>41</v>
      </c>
      <c r="F7" s="90">
        <v>25</v>
      </c>
      <c r="G7" s="91">
        <v>0.87878787878787878</v>
      </c>
      <c r="H7" s="91">
        <v>0.87804878048780488</v>
      </c>
      <c r="I7" s="91">
        <v>0.88</v>
      </c>
      <c r="J7" s="91">
        <v>0.55172413793103448</v>
      </c>
      <c r="K7" s="91">
        <v>0.44444444444444442</v>
      </c>
      <c r="L7" s="91">
        <v>0.72727272727272729</v>
      </c>
    </row>
    <row r="8" spans="1:12" x14ac:dyDescent="0.35">
      <c r="A8" t="s">
        <v>629</v>
      </c>
      <c r="B8" s="90">
        <v>19</v>
      </c>
      <c r="C8" s="90">
        <v>13</v>
      </c>
      <c r="D8" s="30">
        <f t="shared" si="0"/>
        <v>0.68421052631578949</v>
      </c>
      <c r="E8" s="90">
        <v>7</v>
      </c>
      <c r="F8" s="90">
        <v>6</v>
      </c>
      <c r="G8" s="91">
        <v>0.84615384615384615</v>
      </c>
      <c r="H8" s="91">
        <v>0.7142857142857143</v>
      </c>
      <c r="I8" s="91">
        <v>1</v>
      </c>
      <c r="J8" s="91">
        <v>0.63636363636363635</v>
      </c>
      <c r="K8" s="91">
        <v>0.6</v>
      </c>
      <c r="L8" s="91">
        <v>0.66666666666666663</v>
      </c>
    </row>
    <row r="9" spans="1:12" x14ac:dyDescent="0.35">
      <c r="A9" t="s">
        <v>630</v>
      </c>
      <c r="B9" s="90">
        <v>77</v>
      </c>
      <c r="C9" s="90">
        <v>64</v>
      </c>
      <c r="D9" s="30">
        <f t="shared" si="0"/>
        <v>0.83116883116883122</v>
      </c>
      <c r="E9" s="90">
        <v>16</v>
      </c>
      <c r="F9" s="90">
        <v>48</v>
      </c>
      <c r="G9" s="91">
        <v>0.9375</v>
      </c>
      <c r="H9" s="91">
        <v>0.875</v>
      </c>
      <c r="I9" s="91">
        <v>0.95833333333333337</v>
      </c>
      <c r="J9" s="91">
        <v>0.35</v>
      </c>
      <c r="K9" s="91">
        <v>0.35714285714285715</v>
      </c>
      <c r="L9" s="91">
        <v>0.34782608695652173</v>
      </c>
    </row>
    <row r="10" spans="1:12" x14ac:dyDescent="0.35">
      <c r="A10" t="s">
        <v>631</v>
      </c>
      <c r="B10" s="90">
        <v>62</v>
      </c>
      <c r="C10" s="90">
        <v>50</v>
      </c>
      <c r="D10" s="30">
        <f t="shared" si="0"/>
        <v>0.80645161290322576</v>
      </c>
      <c r="E10" s="90">
        <v>23</v>
      </c>
      <c r="F10" s="90">
        <v>27</v>
      </c>
      <c r="G10" s="91">
        <v>0.96</v>
      </c>
      <c r="H10" s="91">
        <v>0.95652173913043481</v>
      </c>
      <c r="I10" s="91">
        <v>0.96296296296296291</v>
      </c>
      <c r="J10" s="91">
        <v>0.66666666666666663</v>
      </c>
      <c r="K10" s="91">
        <v>0.59090909090909094</v>
      </c>
      <c r="L10" s="91">
        <v>0.73076923076923073</v>
      </c>
    </row>
  </sheetData>
  <sheetProtection algorithmName="SHA-512" hashValue="70ly26BGjTlaU+sdXjb8g8BE81YCbGhn3Pe5S9LbH3gdqo3PU5NCXcViNztFxywMpgHDm8IsaM8FvqwVmYCgxA==" saltValue="m+wIuNQANwgqigfecVqO1w==" spinCount="100000" sheet="1" objects="1" scenarios="1"/>
  <mergeCells count="1">
    <mergeCell ref="A1:L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53C0B-822E-45F3-8951-138D141BDFFD}">
  <sheetPr>
    <tabColor theme="0"/>
  </sheetPr>
  <dimension ref="A1:U57"/>
  <sheetViews>
    <sheetView workbookViewId="0">
      <selection activeCell="H22" sqref="H22"/>
    </sheetView>
  </sheetViews>
  <sheetFormatPr baseColWidth="10" defaultRowHeight="14.5" x14ac:dyDescent="0.35"/>
  <cols>
    <col min="1" max="1" width="84.1796875" customWidth="1"/>
  </cols>
  <sheetData>
    <row r="1" spans="1:21" x14ac:dyDescent="0.35">
      <c r="A1" s="212" t="s">
        <v>2609</v>
      </c>
      <c r="B1" s="212"/>
      <c r="C1" s="212"/>
      <c r="D1" s="212"/>
      <c r="E1" s="212"/>
      <c r="F1" s="212"/>
      <c r="G1" s="212"/>
      <c r="H1" s="212"/>
      <c r="I1" s="212"/>
      <c r="J1" s="212"/>
      <c r="K1" s="212"/>
      <c r="L1" s="212"/>
      <c r="M1" s="212"/>
      <c r="N1" s="212"/>
      <c r="O1" s="212"/>
      <c r="P1" s="212"/>
      <c r="Q1" s="212"/>
      <c r="R1" s="212"/>
      <c r="S1" s="212"/>
      <c r="T1" s="212"/>
      <c r="U1" s="212"/>
    </row>
    <row r="2" spans="1:21" ht="58" x14ac:dyDescent="0.35">
      <c r="A2" s="29"/>
      <c r="B2" s="103" t="s">
        <v>496</v>
      </c>
      <c r="C2" s="103" t="s">
        <v>497</v>
      </c>
      <c r="D2" s="103" t="s">
        <v>419</v>
      </c>
      <c r="E2" s="103" t="s">
        <v>607</v>
      </c>
      <c r="F2" s="103" t="s">
        <v>608</v>
      </c>
      <c r="G2" s="103" t="s">
        <v>573</v>
      </c>
      <c r="H2" s="103" t="s">
        <v>2612</v>
      </c>
      <c r="I2" s="103" t="s">
        <v>2613</v>
      </c>
      <c r="J2" s="103" t="s">
        <v>574</v>
      </c>
      <c r="K2" s="103" t="s">
        <v>2667</v>
      </c>
      <c r="L2" s="103" t="s">
        <v>2668</v>
      </c>
    </row>
    <row r="3" spans="1:21" ht="15" customHeight="1" x14ac:dyDescent="0.35">
      <c r="A3" s="93" t="s">
        <v>575</v>
      </c>
      <c r="B3" s="96">
        <v>29</v>
      </c>
      <c r="C3" s="96">
        <v>3</v>
      </c>
      <c r="D3" s="97">
        <v>0.78100000000000003</v>
      </c>
      <c r="E3" s="98">
        <v>0.83</v>
      </c>
      <c r="F3" s="98">
        <v>0.33</v>
      </c>
      <c r="G3" s="96" t="s">
        <v>2614</v>
      </c>
      <c r="H3" s="96" t="s">
        <v>2615</v>
      </c>
      <c r="I3" t="s">
        <v>576</v>
      </c>
      <c r="J3" s="98">
        <v>0.12</v>
      </c>
      <c r="K3" s="97">
        <v>0.125</v>
      </c>
      <c r="L3" s="98">
        <v>0</v>
      </c>
    </row>
    <row r="4" spans="1:21" ht="15" customHeight="1" x14ac:dyDescent="0.35">
      <c r="A4" s="94" t="s">
        <v>577</v>
      </c>
      <c r="B4" s="99" t="s">
        <v>576</v>
      </c>
      <c r="C4" s="99" t="s">
        <v>576</v>
      </c>
      <c r="D4" s="99" t="s">
        <v>576</v>
      </c>
      <c r="E4" s="99" t="s">
        <v>576</v>
      </c>
      <c r="F4" s="99" t="s">
        <v>576</v>
      </c>
      <c r="G4" s="99" t="s">
        <v>576</v>
      </c>
      <c r="H4" s="99" t="s">
        <v>576</v>
      </c>
      <c r="I4" s="99" t="s">
        <v>576</v>
      </c>
      <c r="J4" s="99" t="s">
        <v>576</v>
      </c>
      <c r="K4" s="99" t="s">
        <v>576</v>
      </c>
      <c r="L4" s="99" t="s">
        <v>576</v>
      </c>
    </row>
    <row r="5" spans="1:21" ht="15" customHeight="1" x14ac:dyDescent="0.35">
      <c r="A5" s="93" t="s">
        <v>429</v>
      </c>
      <c r="B5" s="96">
        <v>6</v>
      </c>
      <c r="C5" s="96">
        <v>3</v>
      </c>
      <c r="D5" s="97">
        <v>0.77800000000000002</v>
      </c>
      <c r="E5" s="98">
        <v>0.67</v>
      </c>
      <c r="F5" s="98">
        <v>1</v>
      </c>
      <c r="G5" s="96" t="s">
        <v>2616</v>
      </c>
      <c r="H5" s="99" t="s">
        <v>576</v>
      </c>
      <c r="I5" s="99" t="s">
        <v>576</v>
      </c>
      <c r="J5" s="97">
        <v>0.14299999999999999</v>
      </c>
      <c r="K5" s="98">
        <v>0.25</v>
      </c>
      <c r="L5" s="98">
        <v>0</v>
      </c>
    </row>
    <row r="6" spans="1:21" ht="15" customHeight="1" x14ac:dyDescent="0.35">
      <c r="A6" s="93" t="s">
        <v>578</v>
      </c>
      <c r="B6" s="96">
        <v>30</v>
      </c>
      <c r="C6" s="96">
        <v>27</v>
      </c>
      <c r="D6" s="97">
        <v>0.71899999999999997</v>
      </c>
      <c r="E6" s="98">
        <v>0.73</v>
      </c>
      <c r="F6" s="98">
        <v>0.7</v>
      </c>
      <c r="G6" s="96" t="s">
        <v>2617</v>
      </c>
      <c r="H6" s="96" t="s">
        <v>2618</v>
      </c>
      <c r="I6" s="96" t="s">
        <v>2619</v>
      </c>
      <c r="J6" s="97">
        <v>2.4E-2</v>
      </c>
      <c r="K6" s="98">
        <v>0</v>
      </c>
      <c r="L6" s="97">
        <v>5.2999999999999999E-2</v>
      </c>
    </row>
    <row r="7" spans="1:21" ht="15" customHeight="1" x14ac:dyDescent="0.35">
      <c r="A7" s="93" t="s">
        <v>435</v>
      </c>
      <c r="B7" s="96">
        <v>18</v>
      </c>
      <c r="C7" s="96">
        <v>3</v>
      </c>
      <c r="D7" s="97">
        <v>0.66700000000000004</v>
      </c>
      <c r="E7" s="98">
        <v>0.67</v>
      </c>
      <c r="F7" s="98">
        <v>0.67</v>
      </c>
      <c r="G7" s="96" t="s">
        <v>2620</v>
      </c>
      <c r="H7" s="96" t="s">
        <v>2614</v>
      </c>
      <c r="I7" s="99" t="s">
        <v>576</v>
      </c>
      <c r="J7" s="98">
        <v>0</v>
      </c>
      <c r="K7" s="98">
        <v>0</v>
      </c>
      <c r="L7" s="98">
        <v>0</v>
      </c>
    </row>
    <row r="8" spans="1:21" ht="15" customHeight="1" x14ac:dyDescent="0.35">
      <c r="A8" s="93" t="s">
        <v>579</v>
      </c>
      <c r="B8" s="96">
        <v>5</v>
      </c>
      <c r="C8" s="96">
        <v>7</v>
      </c>
      <c r="D8" s="97">
        <v>0.66700000000000004</v>
      </c>
      <c r="E8" s="98">
        <v>0.6</v>
      </c>
      <c r="F8" s="98">
        <v>0.71</v>
      </c>
      <c r="G8" s="96" t="s">
        <v>2621</v>
      </c>
      <c r="H8" s="99" t="s">
        <v>576</v>
      </c>
      <c r="I8" s="96" t="s">
        <v>2621</v>
      </c>
      <c r="J8" s="98">
        <v>0.25</v>
      </c>
      <c r="K8" s="97">
        <v>0.33300000000000002</v>
      </c>
      <c r="L8" s="98">
        <v>0.2</v>
      </c>
    </row>
    <row r="9" spans="1:21" ht="15" customHeight="1" x14ac:dyDescent="0.35">
      <c r="A9" s="93" t="s">
        <v>580</v>
      </c>
      <c r="B9" s="96">
        <v>4</v>
      </c>
      <c r="C9" s="96">
        <v>6</v>
      </c>
      <c r="D9" s="98">
        <v>0.8</v>
      </c>
      <c r="E9" s="98">
        <v>1</v>
      </c>
      <c r="F9" s="98">
        <v>0.67</v>
      </c>
      <c r="G9" s="96" t="s">
        <v>2618</v>
      </c>
      <c r="H9" s="99" t="s">
        <v>576</v>
      </c>
      <c r="I9" s="99" t="s">
        <v>576</v>
      </c>
      <c r="J9" s="98">
        <v>0</v>
      </c>
      <c r="K9" s="98">
        <v>0</v>
      </c>
      <c r="L9" s="98">
        <v>0</v>
      </c>
    </row>
    <row r="10" spans="1:21" ht="15" customHeight="1" x14ac:dyDescent="0.35">
      <c r="A10" s="93" t="s">
        <v>441</v>
      </c>
      <c r="B10" s="96">
        <v>6</v>
      </c>
      <c r="C10" s="96">
        <v>7</v>
      </c>
      <c r="D10" s="97">
        <v>0.76900000000000002</v>
      </c>
      <c r="E10" s="98">
        <v>0.83</v>
      </c>
      <c r="F10" s="98">
        <v>0.71</v>
      </c>
      <c r="G10" s="96" t="s">
        <v>2622</v>
      </c>
      <c r="H10" s="99" t="s">
        <v>576</v>
      </c>
      <c r="I10" s="99" t="s">
        <v>576</v>
      </c>
      <c r="J10" s="98">
        <v>0</v>
      </c>
      <c r="K10" s="98">
        <v>0</v>
      </c>
      <c r="L10" s="98">
        <v>0</v>
      </c>
    </row>
    <row r="11" spans="1:21" ht="15" customHeight="1" x14ac:dyDescent="0.35">
      <c r="A11" s="93" t="s">
        <v>442</v>
      </c>
      <c r="B11" s="96">
        <v>4</v>
      </c>
      <c r="C11" s="96">
        <v>18</v>
      </c>
      <c r="D11" s="97">
        <v>0.77300000000000002</v>
      </c>
      <c r="E11" s="98">
        <v>0.5</v>
      </c>
      <c r="F11" s="98">
        <v>0.83</v>
      </c>
      <c r="G11" s="96" t="s">
        <v>2618</v>
      </c>
      <c r="H11" s="99" t="s">
        <v>576</v>
      </c>
      <c r="I11" s="96" t="s">
        <v>2618</v>
      </c>
      <c r="J11" s="97">
        <v>5.8999999999999997E-2</v>
      </c>
      <c r="K11" s="98">
        <v>0</v>
      </c>
      <c r="L11" s="97">
        <v>6.7000000000000004E-2</v>
      </c>
    </row>
    <row r="12" spans="1:21" ht="15" customHeight="1" x14ac:dyDescent="0.35">
      <c r="A12" s="93" t="s">
        <v>581</v>
      </c>
      <c r="B12" s="96">
        <v>5</v>
      </c>
      <c r="C12" s="96">
        <v>5</v>
      </c>
      <c r="D12" s="98">
        <v>0.9</v>
      </c>
      <c r="E12" s="98">
        <v>0.8</v>
      </c>
      <c r="F12" s="98">
        <v>1</v>
      </c>
      <c r="G12" s="96" t="s">
        <v>2623</v>
      </c>
      <c r="H12" s="99" t="s">
        <v>576</v>
      </c>
      <c r="I12" s="99" t="s">
        <v>576</v>
      </c>
      <c r="J12" s="98">
        <v>0</v>
      </c>
      <c r="K12" s="98">
        <v>0</v>
      </c>
      <c r="L12" s="98">
        <v>0</v>
      </c>
    </row>
    <row r="13" spans="1:21" ht="15" customHeight="1" x14ac:dyDescent="0.35">
      <c r="A13" s="93" t="s">
        <v>582</v>
      </c>
      <c r="B13" s="96">
        <v>8</v>
      </c>
      <c r="C13" s="96">
        <v>12</v>
      </c>
      <c r="D13" s="98">
        <v>0.7</v>
      </c>
      <c r="E13" s="98">
        <v>0.75</v>
      </c>
      <c r="F13" s="98">
        <v>0.67</v>
      </c>
      <c r="G13" s="96" t="s">
        <v>2624</v>
      </c>
      <c r="H13" s="99" t="s">
        <v>576</v>
      </c>
      <c r="I13" s="96" t="s">
        <v>2625</v>
      </c>
      <c r="J13" s="97">
        <v>7.0999999999999994E-2</v>
      </c>
      <c r="K13" s="98">
        <v>0</v>
      </c>
      <c r="L13" s="97">
        <v>0.125</v>
      </c>
    </row>
    <row r="14" spans="1:21" ht="15" customHeight="1" x14ac:dyDescent="0.35">
      <c r="A14" s="93" t="s">
        <v>444</v>
      </c>
      <c r="B14" s="96">
        <v>14</v>
      </c>
      <c r="C14" s="96">
        <v>10</v>
      </c>
      <c r="D14" s="97">
        <v>0.83299999999999996</v>
      </c>
      <c r="E14" s="98">
        <v>0.86</v>
      </c>
      <c r="F14" s="98">
        <v>0.8</v>
      </c>
      <c r="G14" s="96" t="s">
        <v>2626</v>
      </c>
      <c r="H14" s="96" t="s">
        <v>2627</v>
      </c>
      <c r="I14" s="96" t="s">
        <v>2628</v>
      </c>
      <c r="J14" s="98">
        <v>0.15</v>
      </c>
      <c r="K14" s="97">
        <v>0.16700000000000001</v>
      </c>
      <c r="L14" s="97">
        <v>0.125</v>
      </c>
    </row>
    <row r="15" spans="1:21" ht="15" customHeight="1" x14ac:dyDescent="0.35">
      <c r="A15" s="93" t="s">
        <v>446</v>
      </c>
      <c r="B15" s="96">
        <v>11</v>
      </c>
      <c r="C15" s="96">
        <v>2</v>
      </c>
      <c r="D15" s="97">
        <v>0.76900000000000002</v>
      </c>
      <c r="E15" s="98">
        <v>0.91</v>
      </c>
      <c r="F15" s="98">
        <v>0</v>
      </c>
      <c r="G15" s="96" t="s">
        <v>2629</v>
      </c>
      <c r="H15" s="96" t="s">
        <v>2629</v>
      </c>
      <c r="I15" s="93"/>
      <c r="J15" s="98">
        <v>0.3</v>
      </c>
      <c r="K15" s="98">
        <v>0.3</v>
      </c>
      <c r="L15" s="93"/>
    </row>
    <row r="16" spans="1:21" ht="15" customHeight="1" x14ac:dyDescent="0.35">
      <c r="A16" s="93" t="s">
        <v>449</v>
      </c>
      <c r="B16" s="96">
        <v>5</v>
      </c>
      <c r="C16" s="96">
        <v>12</v>
      </c>
      <c r="D16" s="97">
        <v>0.76500000000000001</v>
      </c>
      <c r="E16" s="98">
        <v>0.6</v>
      </c>
      <c r="F16" s="98">
        <v>0.83</v>
      </c>
      <c r="G16" s="96" t="s">
        <v>2621</v>
      </c>
      <c r="H16" s="99" t="s">
        <v>576</v>
      </c>
      <c r="I16" s="96" t="s">
        <v>2621</v>
      </c>
      <c r="J16" s="97">
        <v>7.6999999999999999E-2</v>
      </c>
      <c r="K16" s="98">
        <v>0</v>
      </c>
      <c r="L16" s="98">
        <v>0.1</v>
      </c>
    </row>
    <row r="17" spans="1:12" ht="15" customHeight="1" x14ac:dyDescent="0.35">
      <c r="A17" s="93" t="s">
        <v>454</v>
      </c>
      <c r="B17" s="96">
        <v>10</v>
      </c>
      <c r="C17" s="96">
        <v>14</v>
      </c>
      <c r="D17" s="97">
        <v>0.79200000000000004</v>
      </c>
      <c r="E17" s="98">
        <v>0.8</v>
      </c>
      <c r="F17" s="98">
        <v>0.79</v>
      </c>
      <c r="G17" s="96" t="s">
        <v>2630</v>
      </c>
      <c r="H17" s="96" t="s">
        <v>2631</v>
      </c>
      <c r="I17" s="96" t="s">
        <v>2632</v>
      </c>
      <c r="J17" s="97">
        <v>5.2999999999999999E-2</v>
      </c>
      <c r="K17" s="97">
        <v>0.125</v>
      </c>
      <c r="L17" s="98">
        <v>0</v>
      </c>
    </row>
    <row r="18" spans="1:12" ht="15" customHeight="1" x14ac:dyDescent="0.35">
      <c r="A18" s="93" t="s">
        <v>455</v>
      </c>
      <c r="B18" s="96">
        <v>7</v>
      </c>
      <c r="C18" s="96">
        <v>4</v>
      </c>
      <c r="D18" s="97">
        <v>0.72699999999999998</v>
      </c>
      <c r="E18" s="98">
        <v>0.71</v>
      </c>
      <c r="F18" s="98">
        <v>0.75</v>
      </c>
      <c r="G18" s="96" t="s">
        <v>2618</v>
      </c>
      <c r="H18" s="99" t="s">
        <v>576</v>
      </c>
      <c r="I18" s="99" t="s">
        <v>576</v>
      </c>
      <c r="J18" s="98">
        <v>0</v>
      </c>
      <c r="K18" s="98">
        <v>0</v>
      </c>
      <c r="L18" s="98">
        <v>0</v>
      </c>
    </row>
    <row r="19" spans="1:12" ht="15" customHeight="1" x14ac:dyDescent="0.35">
      <c r="A19" s="93" t="s">
        <v>457</v>
      </c>
      <c r="B19" s="96">
        <v>11</v>
      </c>
      <c r="C19" s="96">
        <v>0</v>
      </c>
      <c r="D19" s="97">
        <v>0.90900000000000003</v>
      </c>
      <c r="E19" s="98">
        <v>0.91</v>
      </c>
      <c r="F19" s="93"/>
      <c r="G19" s="96" t="s">
        <v>2631</v>
      </c>
      <c r="H19" s="96" t="s">
        <v>2631</v>
      </c>
      <c r="I19" s="93"/>
      <c r="J19" s="98">
        <v>0.2</v>
      </c>
      <c r="K19" s="98">
        <v>0.2</v>
      </c>
      <c r="L19" s="93"/>
    </row>
    <row r="20" spans="1:12" ht="15" customHeight="1" x14ac:dyDescent="0.35">
      <c r="A20" s="93" t="s">
        <v>459</v>
      </c>
      <c r="B20" s="96">
        <v>16</v>
      </c>
      <c r="C20" s="96">
        <v>2</v>
      </c>
      <c r="D20" s="97">
        <v>0.88900000000000001</v>
      </c>
      <c r="E20" s="98">
        <v>0.88</v>
      </c>
      <c r="F20" s="98">
        <v>1</v>
      </c>
      <c r="G20" s="96" t="s">
        <v>2621</v>
      </c>
      <c r="H20" s="96" t="s">
        <v>2624</v>
      </c>
      <c r="I20" s="99" t="s">
        <v>576</v>
      </c>
      <c r="J20" s="97">
        <v>0.188</v>
      </c>
      <c r="K20" s="97">
        <v>0.214</v>
      </c>
      <c r="L20" s="98">
        <v>0</v>
      </c>
    </row>
    <row r="21" spans="1:12" ht="15" customHeight="1" x14ac:dyDescent="0.35">
      <c r="A21" s="93" t="s">
        <v>583</v>
      </c>
      <c r="B21" s="96">
        <v>3</v>
      </c>
      <c r="C21" s="96">
        <v>12</v>
      </c>
      <c r="D21" s="98">
        <v>0.8</v>
      </c>
      <c r="E21" s="98">
        <v>1</v>
      </c>
      <c r="F21" s="98">
        <v>0.75</v>
      </c>
      <c r="G21" s="96" t="s">
        <v>2633</v>
      </c>
      <c r="H21" s="99" t="s">
        <v>576</v>
      </c>
      <c r="I21" s="96" t="s">
        <v>2634</v>
      </c>
      <c r="J21" s="97">
        <v>0.16700000000000001</v>
      </c>
      <c r="K21" s="97">
        <v>0.33300000000000002</v>
      </c>
      <c r="L21" s="97">
        <v>0.111</v>
      </c>
    </row>
    <row r="22" spans="1:12" ht="15" customHeight="1" x14ac:dyDescent="0.35">
      <c r="A22" s="93" t="s">
        <v>584</v>
      </c>
      <c r="B22" s="96">
        <v>1</v>
      </c>
      <c r="C22" s="96">
        <v>23</v>
      </c>
      <c r="D22" s="98">
        <v>0.75</v>
      </c>
      <c r="E22" s="98">
        <v>1</v>
      </c>
      <c r="F22" s="98">
        <v>0.74</v>
      </c>
      <c r="G22" s="96" t="s">
        <v>2635</v>
      </c>
      <c r="H22" s="99" t="s">
        <v>576</v>
      </c>
      <c r="I22" s="96" t="s">
        <v>2635</v>
      </c>
      <c r="J22" s="97">
        <v>5.6000000000000001E-2</v>
      </c>
      <c r="K22" s="98">
        <v>0</v>
      </c>
      <c r="L22" s="97">
        <v>5.8999999999999997E-2</v>
      </c>
    </row>
    <row r="23" spans="1:12" ht="15" customHeight="1" x14ac:dyDescent="0.35">
      <c r="A23" s="93" t="s">
        <v>585</v>
      </c>
      <c r="B23" s="96">
        <v>10</v>
      </c>
      <c r="C23" s="96">
        <v>15</v>
      </c>
      <c r="D23" s="98">
        <v>0.76</v>
      </c>
      <c r="E23" s="98">
        <v>0.7</v>
      </c>
      <c r="F23" s="98">
        <v>0.8</v>
      </c>
      <c r="G23" s="96" t="s">
        <v>2614</v>
      </c>
      <c r="H23" s="96" t="s">
        <v>2636</v>
      </c>
      <c r="I23" s="96" t="s">
        <v>2614</v>
      </c>
      <c r="J23" s="97">
        <v>5.2999999999999999E-2</v>
      </c>
      <c r="K23" s="98">
        <v>0</v>
      </c>
      <c r="L23" s="97">
        <v>8.3000000000000004E-2</v>
      </c>
    </row>
    <row r="24" spans="1:12" ht="15" customHeight="1" x14ac:dyDescent="0.35">
      <c r="A24" s="93" t="s">
        <v>463</v>
      </c>
      <c r="B24" s="96">
        <v>9</v>
      </c>
      <c r="C24" s="96">
        <v>18</v>
      </c>
      <c r="D24" s="97">
        <v>0.55600000000000005</v>
      </c>
      <c r="E24" s="98">
        <v>0.56000000000000005</v>
      </c>
      <c r="F24" s="98">
        <v>0.56000000000000005</v>
      </c>
      <c r="G24" s="96" t="s">
        <v>2627</v>
      </c>
      <c r="H24" s="96" t="s">
        <v>2627</v>
      </c>
      <c r="I24" s="96" t="s">
        <v>2637</v>
      </c>
      <c r="J24" s="97">
        <v>0.13300000000000001</v>
      </c>
      <c r="K24" s="98">
        <v>0</v>
      </c>
      <c r="L24" s="98">
        <v>0.2</v>
      </c>
    </row>
    <row r="25" spans="1:12" ht="15" customHeight="1" x14ac:dyDescent="0.35">
      <c r="A25" s="93" t="s">
        <v>466</v>
      </c>
      <c r="B25" s="96">
        <v>6</v>
      </c>
      <c r="C25" s="96">
        <v>10</v>
      </c>
      <c r="D25" s="98">
        <v>0.75</v>
      </c>
      <c r="E25" s="98">
        <v>0.83</v>
      </c>
      <c r="F25" s="98">
        <v>0.7</v>
      </c>
      <c r="G25" s="96" t="s">
        <v>2638</v>
      </c>
      <c r="H25" s="96" t="s">
        <v>2639</v>
      </c>
      <c r="I25" s="99" t="s">
        <v>576</v>
      </c>
      <c r="J25" s="98">
        <v>0</v>
      </c>
      <c r="K25" s="98">
        <v>0</v>
      </c>
      <c r="L25" s="98">
        <v>0</v>
      </c>
    </row>
    <row r="26" spans="1:12" ht="15" customHeight="1" x14ac:dyDescent="0.35">
      <c r="A26" s="93" t="s">
        <v>468</v>
      </c>
      <c r="B26" s="96">
        <v>14</v>
      </c>
      <c r="C26" s="96">
        <v>8</v>
      </c>
      <c r="D26" s="97">
        <v>0.63600000000000001</v>
      </c>
      <c r="E26" s="98">
        <v>0.64</v>
      </c>
      <c r="F26" s="98">
        <v>0.63</v>
      </c>
      <c r="G26" s="96" t="s">
        <v>2618</v>
      </c>
      <c r="H26" s="96" t="s">
        <v>2640</v>
      </c>
      <c r="I26" s="99" t="s">
        <v>576</v>
      </c>
      <c r="J26" s="97">
        <v>0.14299999999999999</v>
      </c>
      <c r="K26" s="97">
        <v>0.111</v>
      </c>
      <c r="L26" s="98">
        <v>0.2</v>
      </c>
    </row>
    <row r="27" spans="1:12" ht="15" customHeight="1" x14ac:dyDescent="0.35">
      <c r="A27" s="93" t="s">
        <v>586</v>
      </c>
      <c r="B27" s="96">
        <v>13</v>
      </c>
      <c r="C27" s="96">
        <v>1</v>
      </c>
      <c r="D27" s="97">
        <v>0.71399999999999997</v>
      </c>
      <c r="E27" s="98">
        <v>0.69</v>
      </c>
      <c r="F27" s="98">
        <v>1</v>
      </c>
      <c r="G27" s="96" t="s">
        <v>2641</v>
      </c>
      <c r="H27" s="96" t="s">
        <v>2641</v>
      </c>
      <c r="I27" s="93"/>
      <c r="J27" s="98">
        <v>0</v>
      </c>
      <c r="K27" s="98">
        <v>0</v>
      </c>
      <c r="L27" s="98">
        <v>0</v>
      </c>
    </row>
    <row r="28" spans="1:12" ht="15" customHeight="1" x14ac:dyDescent="0.35">
      <c r="A28" s="93" t="s">
        <v>587</v>
      </c>
      <c r="B28" s="96">
        <v>19</v>
      </c>
      <c r="C28" s="96">
        <v>1</v>
      </c>
      <c r="D28" s="98">
        <v>0.95</v>
      </c>
      <c r="E28" s="98">
        <v>0.95</v>
      </c>
      <c r="F28" s="98">
        <v>1</v>
      </c>
      <c r="G28" s="96" t="s">
        <v>2642</v>
      </c>
      <c r="H28" s="96" t="s">
        <v>2643</v>
      </c>
      <c r="I28" s="99" t="s">
        <v>576</v>
      </c>
      <c r="J28" s="97">
        <v>0.105</v>
      </c>
      <c r="K28" s="97">
        <v>0.111</v>
      </c>
      <c r="L28" s="98">
        <v>0</v>
      </c>
    </row>
    <row r="29" spans="1:12" ht="15" customHeight="1" x14ac:dyDescent="0.35">
      <c r="A29" s="93" t="s">
        <v>588</v>
      </c>
      <c r="B29" s="96">
        <v>9</v>
      </c>
      <c r="C29" s="96">
        <v>1</v>
      </c>
      <c r="D29" s="98">
        <v>0.9</v>
      </c>
      <c r="E29" s="98">
        <v>0.89</v>
      </c>
      <c r="F29" s="98">
        <v>1</v>
      </c>
      <c r="G29" s="96" t="s">
        <v>2644</v>
      </c>
      <c r="H29" s="99" t="s">
        <v>576</v>
      </c>
      <c r="I29" s="99" t="s">
        <v>576</v>
      </c>
      <c r="J29" s="97">
        <v>0.111</v>
      </c>
      <c r="K29" s="97">
        <v>0.125</v>
      </c>
      <c r="L29" s="98">
        <v>0</v>
      </c>
    </row>
    <row r="30" spans="1:12" ht="15" customHeight="1" x14ac:dyDescent="0.35">
      <c r="A30" s="93" t="s">
        <v>589</v>
      </c>
      <c r="B30" s="96">
        <v>26</v>
      </c>
      <c r="C30" s="96">
        <v>6</v>
      </c>
      <c r="D30" s="97">
        <v>0.65600000000000003</v>
      </c>
      <c r="E30" s="98">
        <v>0.57999999999999996</v>
      </c>
      <c r="F30" s="98">
        <v>1</v>
      </c>
      <c r="G30" s="96" t="s">
        <v>2634</v>
      </c>
      <c r="H30" s="96" t="s">
        <v>2645</v>
      </c>
      <c r="I30" s="96" t="s">
        <v>2646</v>
      </c>
      <c r="J30" s="97">
        <v>0.23799999999999999</v>
      </c>
      <c r="K30" s="97">
        <v>0.26700000000000002</v>
      </c>
      <c r="L30" s="97">
        <v>0.16700000000000001</v>
      </c>
    </row>
    <row r="31" spans="1:12" ht="15" customHeight="1" x14ac:dyDescent="0.35">
      <c r="A31" s="93" t="s">
        <v>473</v>
      </c>
      <c r="B31" s="96">
        <v>13</v>
      </c>
      <c r="C31" s="96">
        <v>7</v>
      </c>
      <c r="D31" s="98">
        <v>0.6</v>
      </c>
      <c r="E31" s="98">
        <v>0.69</v>
      </c>
      <c r="F31" s="98">
        <v>0.43</v>
      </c>
      <c r="G31" s="96" t="s">
        <v>2632</v>
      </c>
      <c r="H31" s="96" t="s">
        <v>2632</v>
      </c>
      <c r="I31" t="s">
        <v>576</v>
      </c>
      <c r="J31" s="98">
        <v>0</v>
      </c>
      <c r="K31" s="98">
        <v>0</v>
      </c>
      <c r="L31" s="98">
        <v>0</v>
      </c>
    </row>
    <row r="32" spans="1:12" ht="15" customHeight="1" x14ac:dyDescent="0.35">
      <c r="A32" s="93" t="s">
        <v>477</v>
      </c>
      <c r="B32" s="96">
        <v>18</v>
      </c>
      <c r="C32" s="96">
        <v>1</v>
      </c>
      <c r="D32" s="97">
        <v>0.68400000000000005</v>
      </c>
      <c r="E32" s="98">
        <v>0.72</v>
      </c>
      <c r="F32" s="98">
        <v>0</v>
      </c>
      <c r="G32" s="96" t="s">
        <v>2641</v>
      </c>
      <c r="H32" s="96" t="s">
        <v>2641</v>
      </c>
      <c r="I32" s="93"/>
      <c r="J32" s="97">
        <v>7.6999999999999999E-2</v>
      </c>
      <c r="K32" s="97">
        <v>7.6999999999999999E-2</v>
      </c>
      <c r="L32" s="93"/>
    </row>
    <row r="33" spans="1:12" ht="15" customHeight="1" x14ac:dyDescent="0.35">
      <c r="A33" s="93" t="s">
        <v>590</v>
      </c>
      <c r="B33" s="96">
        <v>2</v>
      </c>
      <c r="C33" s="96">
        <v>5</v>
      </c>
      <c r="D33" s="98">
        <v>1</v>
      </c>
      <c r="E33" s="98">
        <v>1</v>
      </c>
      <c r="F33" s="98">
        <v>1</v>
      </c>
      <c r="G33" s="96" t="s">
        <v>2621</v>
      </c>
      <c r="H33" s="99" t="s">
        <v>576</v>
      </c>
      <c r="I33" s="96" t="s">
        <v>2621</v>
      </c>
      <c r="J33" s="98">
        <v>0</v>
      </c>
      <c r="K33" s="98">
        <v>0</v>
      </c>
      <c r="L33" s="98">
        <v>0</v>
      </c>
    </row>
    <row r="34" spans="1:12" ht="15" customHeight="1" x14ac:dyDescent="0.35">
      <c r="A34" s="93" t="s">
        <v>591</v>
      </c>
      <c r="B34" s="96">
        <v>1</v>
      </c>
      <c r="C34" s="96">
        <v>13</v>
      </c>
      <c r="D34" s="97">
        <v>0.71399999999999997</v>
      </c>
      <c r="E34" s="98">
        <v>1</v>
      </c>
      <c r="F34" s="98">
        <v>0.69</v>
      </c>
      <c r="G34" s="96" t="s">
        <v>2618</v>
      </c>
      <c r="H34" s="99" t="s">
        <v>576</v>
      </c>
      <c r="I34" s="96" t="s">
        <v>2618</v>
      </c>
      <c r="J34" s="98">
        <v>0</v>
      </c>
      <c r="K34" s="98">
        <v>0</v>
      </c>
      <c r="L34" s="98">
        <v>0</v>
      </c>
    </row>
    <row r="35" spans="1:12" ht="15" customHeight="1" x14ac:dyDescent="0.35">
      <c r="A35" s="93" t="s">
        <v>592</v>
      </c>
      <c r="B35" s="96">
        <v>0</v>
      </c>
      <c r="C35" s="96">
        <v>9</v>
      </c>
      <c r="D35" s="97">
        <v>0.66700000000000004</v>
      </c>
      <c r="E35" s="93"/>
      <c r="F35" s="98">
        <v>0.67</v>
      </c>
      <c r="G35" s="96" t="s">
        <v>2614</v>
      </c>
      <c r="H35" s="93"/>
      <c r="I35" s="96" t="s">
        <v>2614</v>
      </c>
      <c r="J35" s="97">
        <v>0.33300000000000002</v>
      </c>
      <c r="K35" s="93"/>
      <c r="L35" s="97">
        <v>0.33300000000000002</v>
      </c>
    </row>
    <row r="36" spans="1:12" ht="15" customHeight="1" x14ac:dyDescent="0.35">
      <c r="A36" s="93" t="s">
        <v>481</v>
      </c>
      <c r="B36" s="96">
        <v>4</v>
      </c>
      <c r="C36" s="96">
        <v>6</v>
      </c>
      <c r="D36" s="98">
        <v>0.9</v>
      </c>
      <c r="E36" s="98">
        <v>0.75</v>
      </c>
      <c r="F36" s="98">
        <v>1</v>
      </c>
      <c r="G36" s="96" t="s">
        <v>2614</v>
      </c>
      <c r="H36" s="99" t="s">
        <v>576</v>
      </c>
      <c r="I36" s="96" t="s">
        <v>2647</v>
      </c>
      <c r="J36" s="98">
        <v>0</v>
      </c>
      <c r="K36" s="98">
        <v>0</v>
      </c>
      <c r="L36" s="98">
        <v>0</v>
      </c>
    </row>
    <row r="37" spans="1:12" ht="15" customHeight="1" x14ac:dyDescent="0.35">
      <c r="A37" s="93" t="s">
        <v>593</v>
      </c>
      <c r="B37" s="96">
        <v>30</v>
      </c>
      <c r="C37" s="96">
        <v>11</v>
      </c>
      <c r="D37" s="97">
        <v>0.75600000000000001</v>
      </c>
      <c r="E37" s="98">
        <v>0.8</v>
      </c>
      <c r="F37" s="98">
        <v>0.64</v>
      </c>
      <c r="G37" s="96" t="s">
        <v>2624</v>
      </c>
      <c r="H37" s="96" t="s">
        <v>2624</v>
      </c>
      <c r="I37" s="99" t="s">
        <v>576</v>
      </c>
      <c r="J37" s="97">
        <v>3.2000000000000001E-2</v>
      </c>
      <c r="K37" s="97">
        <v>4.2000000000000003E-2</v>
      </c>
      <c r="L37" s="98">
        <v>0</v>
      </c>
    </row>
    <row r="38" spans="1:12" ht="15" customHeight="1" x14ac:dyDescent="0.35">
      <c r="A38" s="93" t="s">
        <v>594</v>
      </c>
      <c r="B38" s="96">
        <v>0</v>
      </c>
      <c r="C38" s="96">
        <v>14</v>
      </c>
      <c r="D38" s="98">
        <v>1</v>
      </c>
      <c r="E38" s="93"/>
      <c r="F38" s="98">
        <v>1</v>
      </c>
      <c r="G38" s="96" t="s">
        <v>2618</v>
      </c>
      <c r="H38" s="93"/>
      <c r="I38" s="96" t="s">
        <v>2618</v>
      </c>
      <c r="J38" s="98">
        <v>0</v>
      </c>
      <c r="K38" s="93"/>
      <c r="L38" s="98">
        <v>0</v>
      </c>
    </row>
    <row r="39" spans="1:12" ht="15" customHeight="1" x14ac:dyDescent="0.35">
      <c r="A39" s="93" t="s">
        <v>485</v>
      </c>
      <c r="B39" s="96">
        <v>0</v>
      </c>
      <c r="C39" s="96">
        <v>11</v>
      </c>
      <c r="D39" s="98">
        <v>1</v>
      </c>
      <c r="E39" s="93"/>
      <c r="F39" s="98">
        <v>1</v>
      </c>
      <c r="G39" s="96" t="s">
        <v>2648</v>
      </c>
      <c r="H39" s="93"/>
      <c r="I39" s="96" t="s">
        <v>2648</v>
      </c>
      <c r="J39" s="98">
        <v>0</v>
      </c>
      <c r="K39" s="93"/>
      <c r="L39" s="98">
        <v>0</v>
      </c>
    </row>
    <row r="40" spans="1:12" ht="15" customHeight="1" x14ac:dyDescent="0.35">
      <c r="A40" s="93" t="s">
        <v>595</v>
      </c>
      <c r="B40" s="96">
        <v>1</v>
      </c>
      <c r="C40" s="96">
        <v>11</v>
      </c>
      <c r="D40" s="97">
        <v>0.83299999999999996</v>
      </c>
      <c r="E40" s="98">
        <v>0</v>
      </c>
      <c r="F40" s="98">
        <v>0.91</v>
      </c>
      <c r="G40" s="96" t="s">
        <v>2618</v>
      </c>
      <c r="H40" s="93"/>
      <c r="I40" s="96" t="s">
        <v>2618</v>
      </c>
      <c r="J40" s="98">
        <v>0</v>
      </c>
      <c r="K40" s="93"/>
      <c r="L40" s="98">
        <v>0</v>
      </c>
    </row>
    <row r="41" spans="1:12" ht="15" customHeight="1" x14ac:dyDescent="0.35">
      <c r="A41" s="93" t="s">
        <v>596</v>
      </c>
      <c r="B41" s="96">
        <v>7</v>
      </c>
      <c r="C41" s="96">
        <v>18</v>
      </c>
      <c r="D41" s="98">
        <v>0.92</v>
      </c>
      <c r="E41" s="98">
        <v>1</v>
      </c>
      <c r="F41" s="98">
        <v>0.89</v>
      </c>
      <c r="G41" s="96" t="s">
        <v>2649</v>
      </c>
      <c r="H41" s="96" t="s">
        <v>2650</v>
      </c>
      <c r="I41" s="96" t="s">
        <v>2651</v>
      </c>
      <c r="J41" s="97">
        <v>4.2999999999999997E-2</v>
      </c>
      <c r="K41" s="98">
        <v>0</v>
      </c>
      <c r="L41" s="97">
        <v>6.3E-2</v>
      </c>
    </row>
    <row r="42" spans="1:12" ht="15" customHeight="1" x14ac:dyDescent="0.35">
      <c r="A42" s="93" t="s">
        <v>597</v>
      </c>
      <c r="B42" s="96">
        <v>5</v>
      </c>
      <c r="C42" s="96">
        <v>28</v>
      </c>
      <c r="D42" s="97">
        <v>0.72699999999999998</v>
      </c>
      <c r="E42" s="98">
        <v>0.6</v>
      </c>
      <c r="F42" s="98">
        <v>0.75</v>
      </c>
      <c r="G42" s="96" t="s">
        <v>2652</v>
      </c>
      <c r="H42" s="99" t="s">
        <v>576</v>
      </c>
      <c r="I42" s="96" t="s">
        <v>2653</v>
      </c>
      <c r="J42" s="98">
        <v>0.25</v>
      </c>
      <c r="K42" s="98">
        <v>0</v>
      </c>
      <c r="L42" s="97">
        <v>0.28599999999999998</v>
      </c>
    </row>
    <row r="43" spans="1:12" ht="15" customHeight="1" x14ac:dyDescent="0.35">
      <c r="A43" s="93" t="s">
        <v>598</v>
      </c>
      <c r="B43" s="96">
        <v>0</v>
      </c>
      <c r="C43" s="96">
        <v>13</v>
      </c>
      <c r="D43" s="97">
        <v>0.92300000000000004</v>
      </c>
      <c r="E43" s="93"/>
      <c r="F43" s="98">
        <v>0.92</v>
      </c>
      <c r="G43" s="96" t="s">
        <v>2642</v>
      </c>
      <c r="H43" s="93"/>
      <c r="I43" s="96" t="s">
        <v>2642</v>
      </c>
      <c r="J43" s="98">
        <v>0.25</v>
      </c>
      <c r="K43" s="93"/>
      <c r="L43" s="98">
        <v>0.25</v>
      </c>
    </row>
    <row r="44" spans="1:12" ht="15" customHeight="1" x14ac:dyDescent="0.35">
      <c r="A44" s="93" t="s">
        <v>599</v>
      </c>
      <c r="B44" s="96">
        <v>3</v>
      </c>
      <c r="C44" s="96">
        <v>32</v>
      </c>
      <c r="D44" s="97">
        <v>0.57099999999999995</v>
      </c>
      <c r="E44" s="98">
        <v>0.67</v>
      </c>
      <c r="F44" s="98">
        <v>0.56000000000000005</v>
      </c>
      <c r="G44" s="96" t="s">
        <v>2627</v>
      </c>
      <c r="H44" s="99" t="s">
        <v>576</v>
      </c>
      <c r="I44" s="96" t="s">
        <v>2654</v>
      </c>
      <c r="J44" s="98">
        <v>0</v>
      </c>
      <c r="K44" s="98">
        <v>0</v>
      </c>
      <c r="L44" s="98">
        <v>0</v>
      </c>
    </row>
    <row r="45" spans="1:12" ht="15" customHeight="1" x14ac:dyDescent="0.35">
      <c r="A45" s="93" t="s">
        <v>2610</v>
      </c>
      <c r="B45" s="96">
        <v>3</v>
      </c>
      <c r="C45" s="96">
        <v>18</v>
      </c>
      <c r="D45" s="97">
        <v>0.76200000000000001</v>
      </c>
      <c r="E45" s="98">
        <v>1</v>
      </c>
      <c r="F45" s="98">
        <v>0.72</v>
      </c>
      <c r="G45" s="96" t="s">
        <v>2655</v>
      </c>
      <c r="H45" s="99" t="s">
        <v>576</v>
      </c>
      <c r="I45" s="96" t="s">
        <v>2655</v>
      </c>
      <c r="J45" s="98">
        <v>0</v>
      </c>
      <c r="K45" s="98">
        <v>0</v>
      </c>
      <c r="L45" s="98">
        <v>0</v>
      </c>
    </row>
    <row r="46" spans="1:12" ht="15" customHeight="1" x14ac:dyDescent="0.35">
      <c r="A46" s="93" t="s">
        <v>600</v>
      </c>
      <c r="B46" s="96">
        <v>0</v>
      </c>
      <c r="C46" s="96">
        <v>16</v>
      </c>
      <c r="D46" s="97">
        <v>0.875</v>
      </c>
      <c r="E46" s="93"/>
      <c r="F46" s="98">
        <v>0.88</v>
      </c>
      <c r="G46" s="96" t="s">
        <v>2656</v>
      </c>
      <c r="H46" s="93"/>
      <c r="I46" s="96" t="s">
        <v>2656</v>
      </c>
      <c r="J46" s="98">
        <v>0</v>
      </c>
      <c r="K46" s="93"/>
      <c r="L46" s="98">
        <v>0</v>
      </c>
    </row>
    <row r="47" spans="1:12" ht="15" customHeight="1" x14ac:dyDescent="0.35">
      <c r="A47" s="93" t="s">
        <v>601</v>
      </c>
      <c r="B47" s="96">
        <v>12</v>
      </c>
      <c r="C47" s="96">
        <v>1</v>
      </c>
      <c r="D47" s="97">
        <v>0.92300000000000004</v>
      </c>
      <c r="E47" s="98">
        <v>0.92</v>
      </c>
      <c r="F47" s="98">
        <v>1</v>
      </c>
      <c r="G47" s="96" t="s">
        <v>2657</v>
      </c>
      <c r="H47" s="96" t="s">
        <v>2658</v>
      </c>
      <c r="I47" s="99" t="s">
        <v>576</v>
      </c>
      <c r="J47" s="97">
        <v>0.83299999999999996</v>
      </c>
      <c r="K47" s="97">
        <v>0.81799999999999995</v>
      </c>
      <c r="L47" s="98">
        <v>1</v>
      </c>
    </row>
    <row r="48" spans="1:12" ht="15" customHeight="1" x14ac:dyDescent="0.35">
      <c r="A48" s="93" t="s">
        <v>602</v>
      </c>
      <c r="B48" s="96">
        <v>8</v>
      </c>
      <c r="C48" s="96">
        <v>43</v>
      </c>
      <c r="D48" s="97">
        <v>0.80400000000000005</v>
      </c>
      <c r="E48" s="98">
        <v>0.75</v>
      </c>
      <c r="F48" s="98">
        <v>0.81</v>
      </c>
      <c r="G48" s="96" t="s">
        <v>2618</v>
      </c>
      <c r="H48" s="96" t="s">
        <v>2659</v>
      </c>
      <c r="I48" s="96" t="s">
        <v>2618</v>
      </c>
      <c r="J48" s="97">
        <v>2.4E-2</v>
      </c>
      <c r="K48" s="98">
        <v>0</v>
      </c>
      <c r="L48" s="97">
        <v>2.9000000000000001E-2</v>
      </c>
    </row>
    <row r="49" spans="1:12" ht="15" customHeight="1" x14ac:dyDescent="0.35">
      <c r="A49" s="93" t="s">
        <v>603</v>
      </c>
      <c r="B49" s="96">
        <v>5</v>
      </c>
      <c r="C49" s="96">
        <v>10</v>
      </c>
      <c r="D49" s="97">
        <v>0.86699999999999999</v>
      </c>
      <c r="E49" s="98">
        <v>0.8</v>
      </c>
      <c r="F49" s="98">
        <v>0.9</v>
      </c>
      <c r="G49" s="96" t="s">
        <v>2660</v>
      </c>
      <c r="H49" s="99" t="s">
        <v>576</v>
      </c>
      <c r="I49" s="96" t="s">
        <v>2621</v>
      </c>
      <c r="J49" s="98">
        <v>0</v>
      </c>
      <c r="K49" s="98">
        <v>0</v>
      </c>
      <c r="L49" s="98">
        <v>0</v>
      </c>
    </row>
    <row r="50" spans="1:12" ht="15" customHeight="1" x14ac:dyDescent="0.35">
      <c r="A50" s="93" t="s">
        <v>490</v>
      </c>
      <c r="B50" s="96">
        <v>20</v>
      </c>
      <c r="C50" s="96">
        <v>8</v>
      </c>
      <c r="D50" s="97">
        <v>0.64300000000000002</v>
      </c>
      <c r="E50" s="98">
        <v>0.6</v>
      </c>
      <c r="F50" s="98">
        <v>0.75</v>
      </c>
      <c r="G50" s="96" t="s">
        <v>2632</v>
      </c>
      <c r="H50" s="96" t="s">
        <v>2618</v>
      </c>
      <c r="I50" s="99" t="s">
        <v>576</v>
      </c>
      <c r="J50" s="98">
        <v>0</v>
      </c>
      <c r="K50" s="98">
        <v>0</v>
      </c>
      <c r="L50" s="98">
        <v>0</v>
      </c>
    </row>
    <row r="51" spans="1:12" ht="15" customHeight="1" x14ac:dyDescent="0.35">
      <c r="A51" s="93" t="s">
        <v>492</v>
      </c>
      <c r="B51" s="96">
        <v>18</v>
      </c>
      <c r="C51" s="96">
        <v>1</v>
      </c>
      <c r="D51" s="97">
        <v>0.84199999999999997</v>
      </c>
      <c r="E51" s="98">
        <v>0.89</v>
      </c>
      <c r="F51" s="98">
        <v>0</v>
      </c>
      <c r="G51" s="96" t="s">
        <v>2661</v>
      </c>
      <c r="H51" s="96" t="s">
        <v>2661</v>
      </c>
      <c r="I51" s="93"/>
      <c r="J51" s="98">
        <v>0</v>
      </c>
      <c r="K51" s="98">
        <v>0</v>
      </c>
      <c r="L51" s="93"/>
    </row>
    <row r="52" spans="1:12" ht="15" customHeight="1" x14ac:dyDescent="0.35">
      <c r="A52" s="93" t="s">
        <v>493</v>
      </c>
      <c r="B52" s="96">
        <v>9</v>
      </c>
      <c r="C52" s="96">
        <v>2</v>
      </c>
      <c r="D52" s="97">
        <v>0.72699999999999998</v>
      </c>
      <c r="E52" s="98">
        <v>0.67</v>
      </c>
      <c r="F52" s="98">
        <v>1</v>
      </c>
      <c r="G52" s="96" t="s">
        <v>2662</v>
      </c>
      <c r="H52" s="96" t="s">
        <v>2618</v>
      </c>
      <c r="I52" s="99" t="s">
        <v>576</v>
      </c>
      <c r="J52" s="97">
        <v>0.125</v>
      </c>
      <c r="K52" s="97">
        <v>0.16700000000000001</v>
      </c>
      <c r="L52" s="98">
        <v>0</v>
      </c>
    </row>
    <row r="53" spans="1:12" ht="15" customHeight="1" x14ac:dyDescent="0.35">
      <c r="A53" s="93" t="s">
        <v>494</v>
      </c>
      <c r="B53" s="96">
        <v>0</v>
      </c>
      <c r="C53" s="96">
        <v>17</v>
      </c>
      <c r="D53" s="97">
        <v>0.94099999999999995</v>
      </c>
      <c r="E53" s="93"/>
      <c r="F53" s="98">
        <v>0.94</v>
      </c>
      <c r="G53" s="96" t="s">
        <v>2632</v>
      </c>
      <c r="H53" s="93"/>
      <c r="I53" s="96" t="s">
        <v>2632</v>
      </c>
      <c r="J53" s="98">
        <v>0</v>
      </c>
      <c r="K53" s="93"/>
      <c r="L53" s="98">
        <v>0</v>
      </c>
    </row>
    <row r="54" spans="1:12" ht="15" customHeight="1" x14ac:dyDescent="0.35">
      <c r="A54" s="93" t="s">
        <v>604</v>
      </c>
      <c r="B54" s="96">
        <v>9</v>
      </c>
      <c r="C54" s="96">
        <v>14</v>
      </c>
      <c r="D54" s="97">
        <v>0.91300000000000003</v>
      </c>
      <c r="E54" s="98">
        <v>1</v>
      </c>
      <c r="F54" s="98">
        <v>0.86</v>
      </c>
      <c r="G54" s="96" t="s">
        <v>2663</v>
      </c>
      <c r="H54" s="96" t="s">
        <v>2664</v>
      </c>
      <c r="I54" s="96" t="s">
        <v>2665</v>
      </c>
      <c r="J54" s="98">
        <v>0.2</v>
      </c>
      <c r="K54" s="98">
        <v>0</v>
      </c>
      <c r="L54" s="97">
        <v>0.33300000000000002</v>
      </c>
    </row>
    <row r="55" spans="1:12" ht="15" customHeight="1" x14ac:dyDescent="0.35">
      <c r="A55" s="93" t="s">
        <v>605</v>
      </c>
      <c r="B55" s="96">
        <v>0</v>
      </c>
      <c r="C55" s="96">
        <v>15</v>
      </c>
      <c r="D55" s="97">
        <v>0.93300000000000005</v>
      </c>
      <c r="E55" s="93"/>
      <c r="F55" s="98">
        <v>0.93</v>
      </c>
      <c r="G55" s="96" t="s">
        <v>2621</v>
      </c>
      <c r="H55" s="93"/>
      <c r="I55" s="96" t="s">
        <v>2621</v>
      </c>
      <c r="J55" s="97">
        <v>0.214</v>
      </c>
      <c r="K55" s="93"/>
      <c r="L55" s="97">
        <v>0.214</v>
      </c>
    </row>
    <row r="56" spans="1:12" ht="15" customHeight="1" x14ac:dyDescent="0.35">
      <c r="A56" s="93" t="s">
        <v>606</v>
      </c>
      <c r="B56" s="96">
        <v>0</v>
      </c>
      <c r="C56" s="96">
        <v>17</v>
      </c>
      <c r="D56" s="97">
        <v>0.82399999999999995</v>
      </c>
      <c r="E56" s="93"/>
      <c r="F56" s="98">
        <v>0.82</v>
      </c>
      <c r="G56" s="96" t="s">
        <v>2658</v>
      </c>
      <c r="H56" s="93"/>
      <c r="I56" s="96" t="s">
        <v>2658</v>
      </c>
      <c r="J56" s="98">
        <v>0</v>
      </c>
      <c r="K56" s="93"/>
      <c r="L56" s="98">
        <v>0</v>
      </c>
    </row>
    <row r="57" spans="1:12" ht="15" customHeight="1" x14ac:dyDescent="0.35">
      <c r="A57" s="95" t="s">
        <v>2611</v>
      </c>
      <c r="B57" s="100">
        <v>476</v>
      </c>
      <c r="C57" s="100">
        <v>574</v>
      </c>
      <c r="D57" s="101">
        <v>0.77300000000000002</v>
      </c>
      <c r="E57" s="102">
        <v>0.77</v>
      </c>
      <c r="F57" s="102">
        <v>0.78</v>
      </c>
      <c r="G57" s="100" t="s">
        <v>2618</v>
      </c>
      <c r="H57" s="100" t="s">
        <v>2621</v>
      </c>
      <c r="I57" s="100" t="s">
        <v>2666</v>
      </c>
      <c r="J57" s="101">
        <v>8.7999999999999995E-2</v>
      </c>
      <c r="K57" s="101">
        <v>0.10199999999999999</v>
      </c>
      <c r="L57" s="101">
        <v>7.5999999999999998E-2</v>
      </c>
    </row>
  </sheetData>
  <sheetProtection algorithmName="SHA-512" hashValue="Jsu7QQP6ui0qeiMLddAUa5Xlh17iBEk+ldn/x25MuSZsgGJHF2cNKpUiO4QdJ+fsjBvn5Ua5JvbuLbF5mFwFKg==" saltValue="OGQX17/8zaAlx3n/sYpOgQ==" spinCount="100000" sheet="1" objects="1" scenarios="1"/>
  <mergeCells count="1">
    <mergeCell ref="A1:U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34704-2F31-42C7-A274-EE0C4A0DC6D5}">
  <sheetPr>
    <tabColor theme="0"/>
  </sheetPr>
  <dimension ref="A1:U66"/>
  <sheetViews>
    <sheetView topLeftCell="A43" workbookViewId="0">
      <selection activeCell="I86" sqref="I86"/>
    </sheetView>
  </sheetViews>
  <sheetFormatPr baseColWidth="10" defaultRowHeight="14.5" x14ac:dyDescent="0.35"/>
  <cols>
    <col min="1" max="1" width="93.54296875" customWidth="1"/>
  </cols>
  <sheetData>
    <row r="1" spans="1:21" x14ac:dyDescent="0.35">
      <c r="A1" s="197" t="s">
        <v>2669</v>
      </c>
      <c r="B1" s="197"/>
      <c r="C1" s="197"/>
      <c r="D1" s="197"/>
      <c r="E1" s="197"/>
      <c r="F1" s="197"/>
      <c r="G1" s="197"/>
      <c r="H1" s="197"/>
      <c r="I1" s="197"/>
      <c r="J1" s="197"/>
      <c r="K1" s="197"/>
      <c r="L1" s="197"/>
      <c r="M1" s="197"/>
      <c r="N1" s="197"/>
      <c r="O1" s="197"/>
      <c r="P1" s="197"/>
      <c r="Q1" s="197"/>
      <c r="R1" s="197"/>
      <c r="S1" s="197"/>
      <c r="T1" s="197"/>
      <c r="U1" s="197"/>
    </row>
    <row r="2" spans="1:21" ht="60" customHeight="1" x14ac:dyDescent="0.35">
      <c r="A2" s="29"/>
      <c r="B2" s="103" t="s">
        <v>496</v>
      </c>
      <c r="C2" s="103" t="s">
        <v>497</v>
      </c>
      <c r="D2" s="103" t="s">
        <v>607</v>
      </c>
      <c r="E2" s="103" t="s">
        <v>608</v>
      </c>
      <c r="F2" s="103" t="s">
        <v>573</v>
      </c>
      <c r="G2" s="103" t="s">
        <v>2612</v>
      </c>
      <c r="H2" s="103" t="s">
        <v>2613</v>
      </c>
      <c r="I2" s="103" t="s">
        <v>574</v>
      </c>
      <c r="J2" s="103" t="s">
        <v>2667</v>
      </c>
      <c r="K2" s="103" t="s">
        <v>2668</v>
      </c>
    </row>
    <row r="3" spans="1:21" ht="15" customHeight="1" x14ac:dyDescent="0.35">
      <c r="A3" s="93" t="s">
        <v>498</v>
      </c>
      <c r="B3" s="96">
        <v>15</v>
      </c>
      <c r="C3" s="96">
        <v>7</v>
      </c>
      <c r="D3" s="98">
        <v>0.6</v>
      </c>
      <c r="E3" s="98">
        <v>0.86</v>
      </c>
      <c r="F3" s="96" t="s">
        <v>2677</v>
      </c>
      <c r="G3" s="96" t="s">
        <v>2678</v>
      </c>
      <c r="H3" s="96" t="s">
        <v>2679</v>
      </c>
      <c r="I3" s="105">
        <v>0.316</v>
      </c>
      <c r="J3" s="98">
        <v>0</v>
      </c>
      <c r="K3" s="105">
        <v>0.33300000000000002</v>
      </c>
    </row>
    <row r="4" spans="1:21" ht="15" customHeight="1" x14ac:dyDescent="0.35">
      <c r="A4" s="93" t="s">
        <v>612</v>
      </c>
      <c r="B4" s="96">
        <v>6</v>
      </c>
      <c r="C4" s="96">
        <v>3</v>
      </c>
      <c r="D4" s="98">
        <v>0.5</v>
      </c>
      <c r="E4" s="98">
        <v>0</v>
      </c>
      <c r="F4" s="104" t="s">
        <v>576</v>
      </c>
      <c r="G4" s="104" t="s">
        <v>576</v>
      </c>
      <c r="H4" s="93"/>
      <c r="I4" s="105">
        <v>0.66700000000000004</v>
      </c>
      <c r="J4" s="105">
        <v>0.33300000000000002</v>
      </c>
      <c r="K4" s="93"/>
    </row>
    <row r="5" spans="1:21" ht="15" customHeight="1" x14ac:dyDescent="0.35">
      <c r="A5" s="93" t="s">
        <v>502</v>
      </c>
      <c r="B5" s="96">
        <v>21</v>
      </c>
      <c r="C5" s="96">
        <v>13</v>
      </c>
      <c r="D5" s="98">
        <v>0.71</v>
      </c>
      <c r="E5" s="98">
        <v>0.54</v>
      </c>
      <c r="F5" s="96" t="s">
        <v>2662</v>
      </c>
      <c r="G5" s="96" t="s">
        <v>2618</v>
      </c>
      <c r="H5" s="104" t="s">
        <v>576</v>
      </c>
      <c r="I5" s="105">
        <v>0.51900000000000002</v>
      </c>
      <c r="J5" s="105">
        <v>0.46700000000000003</v>
      </c>
      <c r="K5" s="105">
        <v>0.57099999999999995</v>
      </c>
    </row>
    <row r="6" spans="1:21" ht="15" customHeight="1" x14ac:dyDescent="0.35">
      <c r="A6" s="93" t="s">
        <v>611</v>
      </c>
      <c r="B6" s="96">
        <v>20</v>
      </c>
      <c r="C6" s="96">
        <v>8</v>
      </c>
      <c r="D6" s="98">
        <v>0.45</v>
      </c>
      <c r="E6" s="98">
        <v>0.38</v>
      </c>
      <c r="F6" s="96" t="s">
        <v>2680</v>
      </c>
      <c r="G6" s="96" t="s">
        <v>2680</v>
      </c>
      <c r="H6" s="104" t="s">
        <v>576</v>
      </c>
      <c r="I6" s="105">
        <v>0.70599999999999996</v>
      </c>
      <c r="J6" s="105">
        <v>0.77800000000000002</v>
      </c>
      <c r="K6" s="105">
        <v>0.33300000000000002</v>
      </c>
    </row>
    <row r="7" spans="1:21" ht="15" customHeight="1" x14ac:dyDescent="0.35">
      <c r="A7" s="93" t="s">
        <v>503</v>
      </c>
      <c r="B7" s="96">
        <v>4</v>
      </c>
      <c r="C7" s="96">
        <v>15</v>
      </c>
      <c r="D7" s="98">
        <v>0.25</v>
      </c>
      <c r="E7" s="98">
        <v>0.4</v>
      </c>
      <c r="F7" s="96" t="s">
        <v>2681</v>
      </c>
      <c r="G7" s="104" t="s">
        <v>576</v>
      </c>
      <c r="H7" s="104" t="s">
        <v>576</v>
      </c>
      <c r="I7" s="98">
        <v>0.5</v>
      </c>
      <c r="J7" s="98">
        <v>1</v>
      </c>
      <c r="K7" s="105">
        <v>0.16700000000000001</v>
      </c>
    </row>
    <row r="8" spans="1:21" ht="15" customHeight="1" x14ac:dyDescent="0.35">
      <c r="A8" s="93" t="s">
        <v>504</v>
      </c>
      <c r="B8" s="96">
        <v>35</v>
      </c>
      <c r="C8" s="96">
        <v>17</v>
      </c>
      <c r="D8" s="98">
        <v>0.63</v>
      </c>
      <c r="E8" s="98">
        <v>0.71</v>
      </c>
      <c r="F8" s="96" t="s">
        <v>2682</v>
      </c>
      <c r="G8" s="96" t="s">
        <v>2618</v>
      </c>
      <c r="H8" s="96" t="s">
        <v>2683</v>
      </c>
      <c r="I8" s="105">
        <v>0.26700000000000002</v>
      </c>
      <c r="J8" s="105">
        <v>0.182</v>
      </c>
      <c r="K8" s="105">
        <v>8.3000000000000004E-2</v>
      </c>
    </row>
    <row r="9" spans="1:21" ht="15" customHeight="1" x14ac:dyDescent="0.35">
      <c r="A9" s="93" t="s">
        <v>505</v>
      </c>
      <c r="B9" s="96">
        <v>40</v>
      </c>
      <c r="C9" s="96">
        <v>18</v>
      </c>
      <c r="D9" s="98">
        <v>0.4</v>
      </c>
      <c r="E9" s="98">
        <v>0.61</v>
      </c>
      <c r="F9" s="96" t="s">
        <v>2684</v>
      </c>
      <c r="G9" s="96" t="s">
        <v>2685</v>
      </c>
      <c r="H9" s="96" t="s">
        <v>2686</v>
      </c>
      <c r="I9" s="105">
        <v>0.73299999999999998</v>
      </c>
      <c r="J9" s="105">
        <v>0.625</v>
      </c>
      <c r="K9" s="105">
        <v>0.54500000000000004</v>
      </c>
    </row>
    <row r="10" spans="1:21" ht="15" customHeight="1" x14ac:dyDescent="0.35">
      <c r="A10" s="93" t="s">
        <v>507</v>
      </c>
      <c r="B10" s="96">
        <v>46</v>
      </c>
      <c r="C10" s="96">
        <v>50</v>
      </c>
      <c r="D10" s="98">
        <v>0.5</v>
      </c>
      <c r="E10" s="98">
        <v>0.42</v>
      </c>
      <c r="F10" s="96" t="s">
        <v>2687</v>
      </c>
      <c r="G10" s="96" t="s">
        <v>2688</v>
      </c>
      <c r="H10" s="96" t="s">
        <v>2689</v>
      </c>
      <c r="I10" s="105">
        <v>0.47699999999999998</v>
      </c>
      <c r="J10" s="105">
        <v>4.2999999999999997E-2</v>
      </c>
      <c r="K10" s="105">
        <v>0.19</v>
      </c>
    </row>
    <row r="11" spans="1:21" ht="15" customHeight="1" x14ac:dyDescent="0.35">
      <c r="A11" s="93" t="s">
        <v>509</v>
      </c>
      <c r="B11" s="96">
        <v>12</v>
      </c>
      <c r="C11" s="96">
        <v>8</v>
      </c>
      <c r="D11" s="98">
        <v>1</v>
      </c>
      <c r="E11" s="98">
        <v>0.88</v>
      </c>
      <c r="F11" s="96" t="s">
        <v>2690</v>
      </c>
      <c r="G11" s="96" t="s">
        <v>2691</v>
      </c>
      <c r="H11" s="96" t="s">
        <v>2692</v>
      </c>
      <c r="I11" s="98">
        <v>0</v>
      </c>
      <c r="J11" s="98">
        <v>0</v>
      </c>
      <c r="K11" s="98">
        <v>0</v>
      </c>
    </row>
    <row r="12" spans="1:21" ht="15" customHeight="1" x14ac:dyDescent="0.35">
      <c r="A12" s="93" t="s">
        <v>510</v>
      </c>
      <c r="B12" s="96">
        <v>30</v>
      </c>
      <c r="C12" s="96">
        <v>38</v>
      </c>
      <c r="D12" s="98">
        <v>0.97</v>
      </c>
      <c r="E12" s="98">
        <v>0.89</v>
      </c>
      <c r="F12" s="96" t="s">
        <v>2693</v>
      </c>
      <c r="G12" s="96" t="s">
        <v>2693</v>
      </c>
      <c r="H12" s="96" t="s">
        <v>2691</v>
      </c>
      <c r="I12" s="105">
        <v>4.8000000000000001E-2</v>
      </c>
      <c r="J12" s="105">
        <v>0.10299999999999999</v>
      </c>
      <c r="K12" s="98">
        <v>0</v>
      </c>
    </row>
    <row r="13" spans="1:21" ht="15" customHeight="1" x14ac:dyDescent="0.35">
      <c r="A13" s="93" t="s">
        <v>613</v>
      </c>
      <c r="B13" s="96">
        <v>21</v>
      </c>
      <c r="C13" s="96">
        <v>7</v>
      </c>
      <c r="D13" s="98">
        <v>0.62</v>
      </c>
      <c r="E13" s="98">
        <v>0.56999999999999995</v>
      </c>
      <c r="F13" s="96" t="s">
        <v>2694</v>
      </c>
      <c r="G13" s="96" t="s">
        <v>2627</v>
      </c>
      <c r="H13" s="104" t="s">
        <v>576</v>
      </c>
      <c r="I13" s="105">
        <v>0.125</v>
      </c>
      <c r="J13" s="105">
        <v>8.3000000000000004E-2</v>
      </c>
      <c r="K13" s="98">
        <v>0.25</v>
      </c>
    </row>
    <row r="14" spans="1:21" ht="15" customHeight="1" x14ac:dyDescent="0.35">
      <c r="A14" s="93" t="s">
        <v>614</v>
      </c>
      <c r="B14" s="96">
        <v>21</v>
      </c>
      <c r="C14" s="96">
        <v>5</v>
      </c>
      <c r="D14" s="98">
        <v>0.71</v>
      </c>
      <c r="E14" s="98">
        <v>0.6</v>
      </c>
      <c r="F14" s="96" t="s">
        <v>2627</v>
      </c>
      <c r="G14" s="96" t="s">
        <v>2695</v>
      </c>
      <c r="H14" s="104" t="s">
        <v>576</v>
      </c>
      <c r="I14" s="105">
        <v>0.26300000000000001</v>
      </c>
      <c r="J14" s="98">
        <v>0.2</v>
      </c>
      <c r="K14" s="105">
        <v>0.33300000000000002</v>
      </c>
    </row>
    <row r="15" spans="1:21" ht="15" customHeight="1" x14ac:dyDescent="0.35">
      <c r="A15" s="93" t="s">
        <v>512</v>
      </c>
      <c r="B15" s="96">
        <v>89</v>
      </c>
      <c r="C15" s="96">
        <v>41</v>
      </c>
      <c r="D15" s="98">
        <v>0.56999999999999995</v>
      </c>
      <c r="E15" s="98">
        <v>0.44</v>
      </c>
      <c r="F15" s="96" t="s">
        <v>2627</v>
      </c>
      <c r="G15" s="96" t="s">
        <v>2696</v>
      </c>
      <c r="H15" s="96" t="s">
        <v>2632</v>
      </c>
      <c r="I15" s="105">
        <v>8.3000000000000004E-2</v>
      </c>
      <c r="J15" s="105">
        <v>5.8999999999999997E-2</v>
      </c>
      <c r="K15" s="105">
        <v>0.16700000000000001</v>
      </c>
    </row>
    <row r="16" spans="1:21" ht="15" customHeight="1" x14ac:dyDescent="0.35">
      <c r="A16" s="93" t="s">
        <v>514</v>
      </c>
      <c r="B16" s="96">
        <v>19</v>
      </c>
      <c r="C16" s="96">
        <v>6</v>
      </c>
      <c r="D16" s="98">
        <v>0.79</v>
      </c>
      <c r="E16" s="98">
        <v>0.67</v>
      </c>
      <c r="F16" s="96" t="s">
        <v>2697</v>
      </c>
      <c r="G16" s="96" t="s">
        <v>2695</v>
      </c>
      <c r="H16" s="104" t="s">
        <v>576</v>
      </c>
      <c r="I16" s="105">
        <v>0.55000000000000004</v>
      </c>
      <c r="J16" s="105">
        <v>0.53300000000000003</v>
      </c>
      <c r="K16" s="98">
        <v>0.5</v>
      </c>
    </row>
    <row r="17" spans="1:11" ht="15" customHeight="1" x14ac:dyDescent="0.35">
      <c r="A17" s="93" t="s">
        <v>516</v>
      </c>
      <c r="B17" s="96">
        <v>34</v>
      </c>
      <c r="C17" s="96">
        <v>13</v>
      </c>
      <c r="D17" s="98">
        <v>0.41</v>
      </c>
      <c r="E17" s="98">
        <v>0.46</v>
      </c>
      <c r="F17" s="96" t="s">
        <v>2632</v>
      </c>
      <c r="G17" s="96" t="s">
        <v>2698</v>
      </c>
      <c r="H17" s="104" t="s">
        <v>576</v>
      </c>
      <c r="I17" s="105">
        <v>4.2999999999999997E-2</v>
      </c>
      <c r="J17" s="98">
        <v>0</v>
      </c>
      <c r="K17" s="105">
        <v>0.16700000000000001</v>
      </c>
    </row>
    <row r="18" spans="1:11" ht="15" customHeight="1" x14ac:dyDescent="0.35">
      <c r="A18" s="93" t="s">
        <v>517</v>
      </c>
      <c r="B18" s="96">
        <v>13</v>
      </c>
      <c r="C18" s="96">
        <v>4</v>
      </c>
      <c r="D18" s="98">
        <v>0.85</v>
      </c>
      <c r="E18" s="98">
        <v>0.75</v>
      </c>
      <c r="F18" s="96" t="s">
        <v>2614</v>
      </c>
      <c r="G18" s="96" t="s">
        <v>2614</v>
      </c>
      <c r="H18" s="104" t="s">
        <v>576</v>
      </c>
      <c r="I18" s="98">
        <v>0</v>
      </c>
      <c r="J18" s="98">
        <v>0</v>
      </c>
      <c r="K18" s="98">
        <v>0</v>
      </c>
    </row>
    <row r="19" spans="1:11" ht="15" customHeight="1" x14ac:dyDescent="0.35">
      <c r="A19" s="93" t="s">
        <v>519</v>
      </c>
      <c r="B19" s="96">
        <v>73</v>
      </c>
      <c r="C19" s="96">
        <v>8</v>
      </c>
      <c r="D19" s="98">
        <v>0.63</v>
      </c>
      <c r="E19" s="98">
        <v>0.5</v>
      </c>
      <c r="F19" s="96" t="s">
        <v>2618</v>
      </c>
      <c r="G19" s="96" t="s">
        <v>2699</v>
      </c>
      <c r="H19" s="104" t="s">
        <v>576</v>
      </c>
      <c r="I19" s="105">
        <v>0.64900000000000002</v>
      </c>
      <c r="J19" s="105">
        <v>0.67400000000000004</v>
      </c>
      <c r="K19" s="98">
        <v>0.25</v>
      </c>
    </row>
    <row r="20" spans="1:11" ht="15" customHeight="1" x14ac:dyDescent="0.35">
      <c r="A20" s="93" t="s">
        <v>520</v>
      </c>
      <c r="B20" s="96">
        <v>71</v>
      </c>
      <c r="C20" s="96">
        <v>9</v>
      </c>
      <c r="D20" s="98">
        <v>0.7</v>
      </c>
      <c r="E20" s="98">
        <v>0.67</v>
      </c>
      <c r="F20" s="96" t="s">
        <v>2624</v>
      </c>
      <c r="G20" s="96" t="s">
        <v>2624</v>
      </c>
      <c r="H20" s="104" t="s">
        <v>576</v>
      </c>
      <c r="I20" s="105">
        <v>0.19600000000000001</v>
      </c>
      <c r="J20" s="105">
        <v>0.20399999999999999</v>
      </c>
      <c r="K20" s="105">
        <v>0.16700000000000001</v>
      </c>
    </row>
    <row r="21" spans="1:11" ht="15" customHeight="1" x14ac:dyDescent="0.35">
      <c r="A21" s="93" t="s">
        <v>521</v>
      </c>
      <c r="B21" s="96">
        <v>50</v>
      </c>
      <c r="C21" s="96">
        <v>30</v>
      </c>
      <c r="D21" s="98">
        <v>0.68</v>
      </c>
      <c r="E21" s="98">
        <v>0.8</v>
      </c>
      <c r="F21" s="96" t="s">
        <v>2700</v>
      </c>
      <c r="G21" s="96" t="s">
        <v>2701</v>
      </c>
      <c r="H21" s="96" t="s">
        <v>2702</v>
      </c>
      <c r="I21" s="105">
        <v>0.67700000000000005</v>
      </c>
      <c r="J21" s="105">
        <v>0.61799999999999999</v>
      </c>
      <c r="K21" s="105">
        <v>0.70799999999999996</v>
      </c>
    </row>
    <row r="22" spans="1:11" ht="15" customHeight="1" x14ac:dyDescent="0.35">
      <c r="A22" s="93" t="s">
        <v>522</v>
      </c>
      <c r="B22" s="96">
        <v>49</v>
      </c>
      <c r="C22" s="96">
        <v>10</v>
      </c>
      <c r="D22" s="98">
        <v>0.71</v>
      </c>
      <c r="E22" s="98">
        <v>0.6</v>
      </c>
      <c r="F22" s="96" t="s">
        <v>2618</v>
      </c>
      <c r="G22" s="96" t="s">
        <v>2618</v>
      </c>
      <c r="H22" s="104" t="s">
        <v>576</v>
      </c>
      <c r="I22" s="105">
        <v>0.159</v>
      </c>
      <c r="J22" s="105">
        <v>0.14299999999999999</v>
      </c>
      <c r="K22" s="105">
        <v>0.16700000000000001</v>
      </c>
    </row>
    <row r="23" spans="1:11" ht="15" customHeight="1" x14ac:dyDescent="0.35">
      <c r="A23" s="94" t="s">
        <v>615</v>
      </c>
      <c r="B23" s="104" t="s">
        <v>576</v>
      </c>
      <c r="C23" s="104" t="s">
        <v>576</v>
      </c>
      <c r="D23" s="104" t="s">
        <v>576</v>
      </c>
      <c r="E23" s="104" t="s">
        <v>576</v>
      </c>
      <c r="F23" s="104" t="s">
        <v>576</v>
      </c>
      <c r="G23" s="104" t="s">
        <v>576</v>
      </c>
      <c r="H23" s="104" t="s">
        <v>576</v>
      </c>
      <c r="I23" s="104" t="s">
        <v>576</v>
      </c>
      <c r="J23" s="104" t="s">
        <v>576</v>
      </c>
      <c r="K23" s="104" t="s">
        <v>576</v>
      </c>
    </row>
    <row r="24" spans="1:11" ht="15" customHeight="1" x14ac:dyDescent="0.35">
      <c r="A24" s="93" t="s">
        <v>524</v>
      </c>
      <c r="B24" s="96">
        <v>34</v>
      </c>
      <c r="C24" s="96">
        <v>24</v>
      </c>
      <c r="D24" s="98">
        <v>0.79</v>
      </c>
      <c r="E24" s="98">
        <v>0.71</v>
      </c>
      <c r="F24" s="96" t="s">
        <v>2635</v>
      </c>
      <c r="G24" s="96" t="s">
        <v>2703</v>
      </c>
      <c r="H24" s="96" t="s">
        <v>2617</v>
      </c>
      <c r="I24" s="105">
        <v>0.20799999999999999</v>
      </c>
      <c r="J24" s="105">
        <v>0.14799999999999999</v>
      </c>
      <c r="K24" s="105">
        <v>0.17599999999999999</v>
      </c>
    </row>
    <row r="25" spans="1:11" ht="15" customHeight="1" x14ac:dyDescent="0.35">
      <c r="A25" s="93" t="s">
        <v>525</v>
      </c>
      <c r="B25" s="96">
        <v>13</v>
      </c>
      <c r="C25" s="96">
        <v>16</v>
      </c>
      <c r="D25" s="98">
        <v>1</v>
      </c>
      <c r="E25" s="98">
        <v>0.63</v>
      </c>
      <c r="F25" s="96" t="s">
        <v>2704</v>
      </c>
      <c r="G25" s="96" t="s">
        <v>2705</v>
      </c>
      <c r="H25" s="96" t="s">
        <v>2706</v>
      </c>
      <c r="I25" s="105">
        <v>0.192</v>
      </c>
      <c r="J25" s="105">
        <v>0.23100000000000001</v>
      </c>
      <c r="K25" s="98">
        <v>0.1</v>
      </c>
    </row>
    <row r="26" spans="1:11" ht="15" customHeight="1" x14ac:dyDescent="0.35">
      <c r="A26" s="93" t="s">
        <v>526</v>
      </c>
      <c r="B26" s="96">
        <v>8</v>
      </c>
      <c r="C26" s="96">
        <v>11</v>
      </c>
      <c r="D26" s="98">
        <v>1</v>
      </c>
      <c r="E26" s="98">
        <v>0.82</v>
      </c>
      <c r="F26" s="96" t="s">
        <v>2658</v>
      </c>
      <c r="G26" s="96" t="s">
        <v>2707</v>
      </c>
      <c r="H26" s="96" t="s">
        <v>2636</v>
      </c>
      <c r="I26" s="105">
        <v>0.16700000000000001</v>
      </c>
      <c r="J26" s="98">
        <v>0.25</v>
      </c>
      <c r="K26" s="105">
        <v>0.111</v>
      </c>
    </row>
    <row r="27" spans="1:11" ht="15" customHeight="1" x14ac:dyDescent="0.35">
      <c r="A27" s="93" t="s">
        <v>527</v>
      </c>
      <c r="B27" s="96">
        <v>26</v>
      </c>
      <c r="C27" s="96">
        <v>26</v>
      </c>
      <c r="D27" s="98">
        <v>0.85</v>
      </c>
      <c r="E27" s="98">
        <v>0.96</v>
      </c>
      <c r="F27" s="96" t="s">
        <v>2632</v>
      </c>
      <c r="G27" s="96" t="s">
        <v>2627</v>
      </c>
      <c r="H27" s="96" t="s">
        <v>2708</v>
      </c>
      <c r="I27" s="105">
        <v>4.2999999999999997E-2</v>
      </c>
      <c r="J27" s="98">
        <v>0</v>
      </c>
      <c r="K27" s="98">
        <v>0.08</v>
      </c>
    </row>
    <row r="28" spans="1:11" ht="15" customHeight="1" x14ac:dyDescent="0.35">
      <c r="A28" s="93" t="s">
        <v>530</v>
      </c>
      <c r="B28" s="96">
        <v>37</v>
      </c>
      <c r="C28" s="96">
        <v>27</v>
      </c>
      <c r="D28" s="98">
        <v>0.84</v>
      </c>
      <c r="E28" s="98">
        <v>0.93</v>
      </c>
      <c r="F28" s="96" t="s">
        <v>2709</v>
      </c>
      <c r="G28" s="96" t="s">
        <v>2710</v>
      </c>
      <c r="H28" s="96" t="s">
        <v>2711</v>
      </c>
      <c r="I28" s="105">
        <v>1.7999999999999999E-2</v>
      </c>
      <c r="J28" s="98">
        <v>0</v>
      </c>
      <c r="K28" s="98">
        <v>0.04</v>
      </c>
    </row>
    <row r="29" spans="1:11" ht="15" customHeight="1" x14ac:dyDescent="0.35">
      <c r="A29" s="93" t="s">
        <v>531</v>
      </c>
      <c r="B29" s="96">
        <v>6</v>
      </c>
      <c r="C29" s="96">
        <v>13</v>
      </c>
      <c r="D29" s="98">
        <v>1</v>
      </c>
      <c r="E29" s="98">
        <v>0.85</v>
      </c>
      <c r="F29" s="96" t="s">
        <v>2701</v>
      </c>
      <c r="G29" s="96" t="s">
        <v>2712</v>
      </c>
      <c r="H29" s="96" t="s">
        <v>2655</v>
      </c>
      <c r="I29" s="98">
        <v>0</v>
      </c>
      <c r="J29" s="98">
        <v>0</v>
      </c>
      <c r="K29" s="98">
        <v>0</v>
      </c>
    </row>
    <row r="30" spans="1:11" ht="15" customHeight="1" x14ac:dyDescent="0.35">
      <c r="A30" s="93" t="s">
        <v>534</v>
      </c>
      <c r="B30" s="96">
        <v>48</v>
      </c>
      <c r="C30" s="96">
        <v>10</v>
      </c>
      <c r="D30" s="98">
        <v>0.98</v>
      </c>
      <c r="E30" s="98">
        <v>1</v>
      </c>
      <c r="F30" s="96" t="s">
        <v>2651</v>
      </c>
      <c r="G30" s="96" t="s">
        <v>2651</v>
      </c>
      <c r="H30" s="96" t="s">
        <v>2713</v>
      </c>
      <c r="I30" s="105">
        <v>0.158</v>
      </c>
      <c r="J30" s="105">
        <v>0.17</v>
      </c>
      <c r="K30" s="98">
        <v>0.1</v>
      </c>
    </row>
    <row r="31" spans="1:11" ht="15" customHeight="1" x14ac:dyDescent="0.35">
      <c r="A31" s="93" t="s">
        <v>535</v>
      </c>
      <c r="B31" s="96">
        <v>10</v>
      </c>
      <c r="C31" s="96">
        <v>5</v>
      </c>
      <c r="D31" s="98">
        <v>0.6</v>
      </c>
      <c r="E31" s="98">
        <v>0.4</v>
      </c>
      <c r="F31" s="104" t="s">
        <v>576</v>
      </c>
      <c r="G31" s="104" t="s">
        <v>576</v>
      </c>
      <c r="H31" s="104" t="s">
        <v>576</v>
      </c>
      <c r="I31" s="105">
        <v>0.45500000000000002</v>
      </c>
      <c r="J31" s="98">
        <v>0.5</v>
      </c>
      <c r="K31" s="98">
        <v>0</v>
      </c>
    </row>
    <row r="32" spans="1:11" ht="15" customHeight="1" x14ac:dyDescent="0.35">
      <c r="A32" s="93" t="s">
        <v>27</v>
      </c>
      <c r="B32" s="96">
        <v>9</v>
      </c>
      <c r="C32" s="96">
        <v>99</v>
      </c>
      <c r="D32" s="98">
        <v>0.67</v>
      </c>
      <c r="E32" s="98">
        <v>0.84</v>
      </c>
      <c r="F32" s="96" t="s">
        <v>2681</v>
      </c>
      <c r="G32" s="104" t="s">
        <v>576</v>
      </c>
      <c r="H32" s="96" t="s">
        <v>2714</v>
      </c>
      <c r="I32" s="105">
        <v>0.186</v>
      </c>
      <c r="J32" s="98">
        <v>0</v>
      </c>
      <c r="K32" s="105">
        <v>0.12</v>
      </c>
    </row>
    <row r="33" spans="1:11" ht="15" customHeight="1" x14ac:dyDescent="0.35">
      <c r="A33" s="93" t="s">
        <v>536</v>
      </c>
      <c r="B33" s="96">
        <v>8</v>
      </c>
      <c r="C33" s="96">
        <v>7</v>
      </c>
      <c r="D33" s="98">
        <v>0.63</v>
      </c>
      <c r="E33" s="98">
        <v>0.56999999999999995</v>
      </c>
      <c r="F33" s="96" t="s">
        <v>2681</v>
      </c>
      <c r="G33" s="96" t="s">
        <v>2715</v>
      </c>
      <c r="H33" s="104" t="s">
        <v>576</v>
      </c>
      <c r="I33" s="98">
        <v>0.25</v>
      </c>
      <c r="J33" s="98">
        <v>0</v>
      </c>
      <c r="K33" s="98">
        <v>0</v>
      </c>
    </row>
    <row r="34" spans="1:11" ht="15" customHeight="1" x14ac:dyDescent="0.35">
      <c r="A34" s="93" t="s">
        <v>537</v>
      </c>
      <c r="B34" s="96">
        <v>16</v>
      </c>
      <c r="C34" s="96">
        <v>63</v>
      </c>
      <c r="D34" s="98">
        <v>0.81</v>
      </c>
      <c r="E34" s="98">
        <v>0.75</v>
      </c>
      <c r="F34" s="96" t="s">
        <v>2693</v>
      </c>
      <c r="G34" s="96" t="s">
        <v>2693</v>
      </c>
      <c r="H34" s="96" t="s">
        <v>2652</v>
      </c>
      <c r="I34" s="105">
        <v>0.121</v>
      </c>
      <c r="J34" s="98">
        <v>0</v>
      </c>
      <c r="K34" s="105">
        <v>6.5000000000000002E-2</v>
      </c>
    </row>
    <row r="35" spans="1:11" ht="15" customHeight="1" x14ac:dyDescent="0.35">
      <c r="A35" s="93" t="s">
        <v>616</v>
      </c>
      <c r="B35" s="96">
        <v>18</v>
      </c>
      <c r="C35" s="96">
        <v>20</v>
      </c>
      <c r="D35" s="98">
        <v>1</v>
      </c>
      <c r="E35" s="98">
        <v>1</v>
      </c>
      <c r="F35" s="96" t="s">
        <v>2716</v>
      </c>
      <c r="G35" s="96" t="s">
        <v>2717</v>
      </c>
      <c r="H35" s="96" t="s">
        <v>2716</v>
      </c>
      <c r="I35" s="98">
        <v>0.5</v>
      </c>
      <c r="J35" s="98">
        <v>0.5</v>
      </c>
      <c r="K35" s="98">
        <v>0.5</v>
      </c>
    </row>
    <row r="36" spans="1:11" ht="15" customHeight="1" x14ac:dyDescent="0.35">
      <c r="A36" s="93" t="s">
        <v>539</v>
      </c>
      <c r="B36" s="96">
        <v>20</v>
      </c>
      <c r="C36" s="96">
        <v>10</v>
      </c>
      <c r="D36" s="98">
        <v>0.6</v>
      </c>
      <c r="E36" s="98">
        <v>0.5</v>
      </c>
      <c r="F36" s="96" t="s">
        <v>2620</v>
      </c>
      <c r="G36" s="96" t="s">
        <v>2614</v>
      </c>
      <c r="H36" s="104" t="s">
        <v>576</v>
      </c>
      <c r="I36" s="105">
        <v>0.78900000000000003</v>
      </c>
      <c r="J36" s="105">
        <v>0.83299999999999996</v>
      </c>
      <c r="K36" s="98">
        <v>0.6</v>
      </c>
    </row>
    <row r="37" spans="1:11" ht="15" customHeight="1" x14ac:dyDescent="0.35">
      <c r="A37" s="93" t="s">
        <v>540</v>
      </c>
      <c r="B37" s="96">
        <v>7</v>
      </c>
      <c r="C37" s="96">
        <v>78</v>
      </c>
      <c r="D37" s="98">
        <v>1</v>
      </c>
      <c r="E37" s="98">
        <v>0.91</v>
      </c>
      <c r="F37" s="96" t="s">
        <v>2718</v>
      </c>
      <c r="G37" s="96" t="s">
        <v>2719</v>
      </c>
      <c r="H37" s="96" t="s">
        <v>2693</v>
      </c>
      <c r="I37" s="105">
        <v>0.123</v>
      </c>
      <c r="J37" s="98">
        <v>0</v>
      </c>
      <c r="K37" s="105">
        <v>0.127</v>
      </c>
    </row>
    <row r="38" spans="1:11" ht="15" customHeight="1" x14ac:dyDescent="0.35">
      <c r="A38" s="93" t="s">
        <v>541</v>
      </c>
      <c r="B38" s="96">
        <v>42</v>
      </c>
      <c r="C38" s="96">
        <v>13</v>
      </c>
      <c r="D38" s="98">
        <v>0.98</v>
      </c>
      <c r="E38" s="98">
        <v>0.77</v>
      </c>
      <c r="F38" s="96" t="s">
        <v>2651</v>
      </c>
      <c r="G38" s="96" t="s">
        <v>2651</v>
      </c>
      <c r="H38" s="96" t="s">
        <v>2651</v>
      </c>
      <c r="I38" s="105">
        <v>7.6999999999999999E-2</v>
      </c>
      <c r="J38" s="105">
        <v>9.8000000000000004E-2</v>
      </c>
      <c r="K38" s="98">
        <v>0</v>
      </c>
    </row>
    <row r="39" spans="1:11" ht="15" customHeight="1" x14ac:dyDescent="0.35">
      <c r="A39" s="93" t="s">
        <v>543</v>
      </c>
      <c r="B39" s="96">
        <v>16</v>
      </c>
      <c r="C39" s="96">
        <v>29</v>
      </c>
      <c r="D39" s="98">
        <v>0.63</v>
      </c>
      <c r="E39" s="98">
        <v>0.79</v>
      </c>
      <c r="F39" s="96" t="s">
        <v>2720</v>
      </c>
      <c r="G39" s="96" t="s">
        <v>2641</v>
      </c>
      <c r="H39" s="96" t="s">
        <v>2621</v>
      </c>
      <c r="I39" s="105">
        <v>0.32400000000000001</v>
      </c>
      <c r="J39" s="98">
        <v>0.4</v>
      </c>
      <c r="K39" s="105">
        <v>0.30399999999999999</v>
      </c>
    </row>
    <row r="40" spans="1:11" ht="15" customHeight="1" x14ac:dyDescent="0.35">
      <c r="A40" s="93" t="s">
        <v>544</v>
      </c>
      <c r="B40" s="96">
        <v>23</v>
      </c>
      <c r="C40" s="96">
        <v>20</v>
      </c>
      <c r="D40" s="98">
        <v>0.91</v>
      </c>
      <c r="E40" s="98">
        <v>0.95</v>
      </c>
      <c r="F40" s="96" t="s">
        <v>2721</v>
      </c>
      <c r="G40" s="96" t="s">
        <v>2711</v>
      </c>
      <c r="H40" s="96" t="s">
        <v>2722</v>
      </c>
      <c r="I40" s="98">
        <v>0.25</v>
      </c>
      <c r="J40" s="105">
        <v>0.33300000000000002</v>
      </c>
      <c r="K40" s="105">
        <v>0.158</v>
      </c>
    </row>
    <row r="41" spans="1:11" ht="15" customHeight="1" x14ac:dyDescent="0.35">
      <c r="A41" s="93" t="s">
        <v>546</v>
      </c>
      <c r="B41" s="96">
        <v>53</v>
      </c>
      <c r="C41" s="96">
        <v>29</v>
      </c>
      <c r="D41" s="98">
        <v>0.89</v>
      </c>
      <c r="E41" s="98">
        <v>0.97</v>
      </c>
      <c r="F41" s="96" t="s">
        <v>2723</v>
      </c>
      <c r="G41" s="96" t="s">
        <v>2701</v>
      </c>
      <c r="H41" s="96" t="s">
        <v>2627</v>
      </c>
      <c r="I41" s="105">
        <v>1.2999999999999999E-2</v>
      </c>
      <c r="J41" s="105">
        <v>2.1000000000000001E-2</v>
      </c>
      <c r="K41" s="98">
        <v>0</v>
      </c>
    </row>
    <row r="42" spans="1:11" ht="15" customHeight="1" x14ac:dyDescent="0.35">
      <c r="A42" s="93" t="s">
        <v>547</v>
      </c>
      <c r="B42" s="96">
        <v>21</v>
      </c>
      <c r="C42" s="96">
        <v>54</v>
      </c>
      <c r="D42" s="98">
        <v>0.81</v>
      </c>
      <c r="E42" s="98">
        <v>0.63</v>
      </c>
      <c r="F42" s="96" t="s">
        <v>2724</v>
      </c>
      <c r="G42" s="96" t="s">
        <v>2725</v>
      </c>
      <c r="H42" s="96" t="s">
        <v>2693</v>
      </c>
      <c r="I42" s="105">
        <v>0.19</v>
      </c>
      <c r="J42" s="98">
        <v>0</v>
      </c>
      <c r="K42" s="105">
        <v>5.8999999999999997E-2</v>
      </c>
    </row>
    <row r="43" spans="1:11" ht="15" customHeight="1" x14ac:dyDescent="0.35">
      <c r="A43" s="93" t="s">
        <v>548</v>
      </c>
      <c r="B43" s="96">
        <v>9</v>
      </c>
      <c r="C43" s="96">
        <v>20</v>
      </c>
      <c r="D43" s="98">
        <v>0.78</v>
      </c>
      <c r="E43" s="98">
        <v>0.45</v>
      </c>
      <c r="F43" s="96" t="s">
        <v>2693</v>
      </c>
      <c r="G43" s="96" t="s">
        <v>2652</v>
      </c>
      <c r="H43" s="96" t="s">
        <v>2651</v>
      </c>
      <c r="I43" s="105">
        <v>0.70799999999999996</v>
      </c>
      <c r="J43" s="105">
        <v>0.42899999999999999</v>
      </c>
      <c r="K43" s="105">
        <v>0.77800000000000002</v>
      </c>
    </row>
    <row r="44" spans="1:11" ht="15" customHeight="1" x14ac:dyDescent="0.35">
      <c r="A44" s="93" t="s">
        <v>617</v>
      </c>
      <c r="B44" s="96">
        <v>13</v>
      </c>
      <c r="C44" s="96">
        <v>79</v>
      </c>
      <c r="D44" s="98">
        <v>0.92</v>
      </c>
      <c r="E44" s="98">
        <v>0.86</v>
      </c>
      <c r="F44" s="96" t="s">
        <v>2681</v>
      </c>
      <c r="G44" s="96" t="s">
        <v>2681</v>
      </c>
      <c r="H44" s="96" t="s">
        <v>2681</v>
      </c>
      <c r="I44" s="105">
        <v>6.8000000000000005E-2</v>
      </c>
      <c r="J44" s="98">
        <v>0</v>
      </c>
      <c r="K44" s="98">
        <v>0</v>
      </c>
    </row>
    <row r="45" spans="1:11" ht="15" customHeight="1" x14ac:dyDescent="0.35">
      <c r="A45" s="93" t="s">
        <v>550</v>
      </c>
      <c r="B45" s="96">
        <v>5</v>
      </c>
      <c r="C45" s="96">
        <v>36</v>
      </c>
      <c r="D45" s="98">
        <v>1</v>
      </c>
      <c r="E45" s="98">
        <v>0.97</v>
      </c>
      <c r="F45" s="96" t="s">
        <v>2652</v>
      </c>
      <c r="G45" s="104" t="s">
        <v>576</v>
      </c>
      <c r="H45" s="96" t="s">
        <v>2652</v>
      </c>
      <c r="I45" s="105">
        <v>7.4999999999999997E-2</v>
      </c>
      <c r="J45" s="98">
        <v>0</v>
      </c>
      <c r="K45" s="105">
        <v>8.5999999999999993E-2</v>
      </c>
    </row>
    <row r="46" spans="1:11" ht="15" customHeight="1" x14ac:dyDescent="0.35">
      <c r="A46" s="93" t="s">
        <v>2670</v>
      </c>
      <c r="B46" s="96">
        <v>105</v>
      </c>
      <c r="C46" s="96">
        <v>84</v>
      </c>
      <c r="D46" s="98">
        <v>0.97</v>
      </c>
      <c r="E46" s="98">
        <v>0.9</v>
      </c>
      <c r="F46" s="96" t="s">
        <v>2632</v>
      </c>
      <c r="G46" s="96" t="s">
        <v>2632</v>
      </c>
      <c r="H46" s="96" t="s">
        <v>2632</v>
      </c>
      <c r="I46" s="105">
        <v>0.90600000000000003</v>
      </c>
      <c r="J46" s="105">
        <v>0.93100000000000005</v>
      </c>
      <c r="K46" s="105">
        <v>0.89500000000000002</v>
      </c>
    </row>
    <row r="47" spans="1:11" ht="15" customHeight="1" x14ac:dyDescent="0.35">
      <c r="A47" s="93" t="s">
        <v>2671</v>
      </c>
      <c r="B47" s="96">
        <v>10</v>
      </c>
      <c r="C47" s="96">
        <v>3</v>
      </c>
      <c r="D47" s="98">
        <v>1</v>
      </c>
      <c r="E47" s="98">
        <v>1</v>
      </c>
      <c r="F47" s="96" t="s">
        <v>2701</v>
      </c>
      <c r="G47" s="96" t="s">
        <v>2627</v>
      </c>
      <c r="H47" s="104" t="s">
        <v>576</v>
      </c>
      <c r="I47" s="105">
        <v>0.92300000000000004</v>
      </c>
      <c r="J47" s="98">
        <v>0.9</v>
      </c>
      <c r="K47" s="98">
        <v>1</v>
      </c>
    </row>
    <row r="48" spans="1:11" ht="15" customHeight="1" x14ac:dyDescent="0.35">
      <c r="A48" s="93" t="s">
        <v>2672</v>
      </c>
      <c r="B48" s="96">
        <v>218</v>
      </c>
      <c r="C48" s="96">
        <v>29</v>
      </c>
      <c r="D48" s="98">
        <v>0.94</v>
      </c>
      <c r="E48" s="98">
        <v>0.86</v>
      </c>
      <c r="F48" s="96" t="s">
        <v>2635</v>
      </c>
      <c r="G48" s="96" t="s">
        <v>2635</v>
      </c>
      <c r="H48" s="96" t="s">
        <v>2635</v>
      </c>
      <c r="I48" s="105">
        <v>0.85</v>
      </c>
      <c r="J48" s="105">
        <v>0.86799999999999999</v>
      </c>
      <c r="K48" s="98">
        <v>0.8</v>
      </c>
    </row>
    <row r="49" spans="1:11" ht="15" customHeight="1" x14ac:dyDescent="0.35">
      <c r="A49" s="93" t="s">
        <v>2673</v>
      </c>
      <c r="B49" s="96">
        <v>27</v>
      </c>
      <c r="C49" s="96">
        <v>7</v>
      </c>
      <c r="D49" s="98">
        <v>0.81</v>
      </c>
      <c r="E49" s="98">
        <v>1</v>
      </c>
      <c r="F49" s="96" t="s">
        <v>2726</v>
      </c>
      <c r="G49" s="96" t="s">
        <v>2727</v>
      </c>
      <c r="H49" s="104" t="s">
        <v>576</v>
      </c>
      <c r="I49" s="105">
        <v>0.65500000000000003</v>
      </c>
      <c r="J49" s="105">
        <v>0.59099999999999997</v>
      </c>
      <c r="K49" s="105">
        <v>0.85699999999999998</v>
      </c>
    </row>
    <row r="50" spans="1:11" ht="15" customHeight="1" x14ac:dyDescent="0.35">
      <c r="A50" s="93" t="s">
        <v>551</v>
      </c>
      <c r="B50" s="96">
        <v>25</v>
      </c>
      <c r="C50" s="96">
        <v>39</v>
      </c>
      <c r="D50" s="98">
        <v>1</v>
      </c>
      <c r="E50" s="98">
        <v>0.97</v>
      </c>
      <c r="F50" s="96" t="s">
        <v>2728</v>
      </c>
      <c r="G50" s="96" t="s">
        <v>2627</v>
      </c>
      <c r="H50" s="96" t="s">
        <v>2711</v>
      </c>
      <c r="I50" s="105">
        <v>3.2000000000000001E-2</v>
      </c>
      <c r="J50" s="98">
        <v>0.04</v>
      </c>
      <c r="K50" s="105">
        <v>2.5999999999999999E-2</v>
      </c>
    </row>
    <row r="51" spans="1:11" ht="15" customHeight="1" x14ac:dyDescent="0.35">
      <c r="A51" s="93" t="s">
        <v>552</v>
      </c>
      <c r="B51" s="96">
        <v>30</v>
      </c>
      <c r="C51" s="96">
        <v>17</v>
      </c>
      <c r="D51" s="98">
        <v>0.17</v>
      </c>
      <c r="E51" s="98">
        <v>0.47</v>
      </c>
      <c r="F51" s="96" t="s">
        <v>2729</v>
      </c>
      <c r="G51" s="104" t="s">
        <v>576</v>
      </c>
      <c r="H51" s="104" t="s">
        <v>576</v>
      </c>
      <c r="I51" s="105">
        <v>0.77500000000000002</v>
      </c>
      <c r="J51" s="98">
        <v>0.4</v>
      </c>
      <c r="K51" s="98">
        <v>0.5</v>
      </c>
    </row>
    <row r="52" spans="1:11" ht="15" customHeight="1" x14ac:dyDescent="0.35">
      <c r="A52" s="93" t="s">
        <v>553</v>
      </c>
      <c r="B52" s="96">
        <v>10</v>
      </c>
      <c r="C52" s="96">
        <v>3</v>
      </c>
      <c r="D52" s="98">
        <v>0.5</v>
      </c>
      <c r="E52" s="98">
        <v>0.67</v>
      </c>
      <c r="F52" s="96" t="s">
        <v>2618</v>
      </c>
      <c r="G52" s="96" t="s">
        <v>2618</v>
      </c>
      <c r="H52" s="104" t="s">
        <v>576</v>
      </c>
      <c r="I52" s="98">
        <v>0.5</v>
      </c>
      <c r="J52" s="98">
        <v>0.4</v>
      </c>
      <c r="K52" s="98">
        <v>1</v>
      </c>
    </row>
    <row r="53" spans="1:11" ht="15" customHeight="1" x14ac:dyDescent="0.35">
      <c r="A53" s="93" t="s">
        <v>554</v>
      </c>
      <c r="B53" s="96">
        <v>15</v>
      </c>
      <c r="C53" s="96">
        <v>4</v>
      </c>
      <c r="D53" s="98">
        <v>0.87</v>
      </c>
      <c r="E53" s="98">
        <v>0.5</v>
      </c>
      <c r="F53" s="96" t="s">
        <v>2730</v>
      </c>
      <c r="G53" s="96" t="s">
        <v>2731</v>
      </c>
      <c r="H53" s="104" t="s">
        <v>576</v>
      </c>
      <c r="I53" s="98">
        <v>0.5</v>
      </c>
      <c r="J53" s="105">
        <v>0.46200000000000002</v>
      </c>
      <c r="K53" s="98">
        <v>0.5</v>
      </c>
    </row>
    <row r="54" spans="1:11" ht="15" customHeight="1" x14ac:dyDescent="0.35">
      <c r="A54" s="93" t="s">
        <v>555</v>
      </c>
      <c r="B54" s="96">
        <v>22</v>
      </c>
      <c r="C54" s="96">
        <v>47</v>
      </c>
      <c r="D54" s="98">
        <v>0.5</v>
      </c>
      <c r="E54" s="98">
        <v>0.62</v>
      </c>
      <c r="F54" s="96" t="s">
        <v>2732</v>
      </c>
      <c r="G54" s="96" t="s">
        <v>2733</v>
      </c>
      <c r="H54" s="96" t="s">
        <v>2681</v>
      </c>
      <c r="I54" s="105">
        <v>0.438</v>
      </c>
      <c r="J54" s="105">
        <v>0.182</v>
      </c>
      <c r="K54" s="105">
        <v>0.34499999999999997</v>
      </c>
    </row>
    <row r="55" spans="1:11" ht="15" customHeight="1" x14ac:dyDescent="0.35">
      <c r="A55" s="93" t="s">
        <v>556</v>
      </c>
      <c r="B55" s="96">
        <v>100</v>
      </c>
      <c r="C55" s="96">
        <v>19</v>
      </c>
      <c r="D55" s="98">
        <v>0.85</v>
      </c>
      <c r="E55" s="98">
        <v>0.89</v>
      </c>
      <c r="F55" s="96" t="s">
        <v>2734</v>
      </c>
      <c r="G55" s="96" t="s">
        <v>2618</v>
      </c>
      <c r="H55" s="96" t="s">
        <v>2652</v>
      </c>
      <c r="I55" s="105">
        <v>0.41699999999999998</v>
      </c>
      <c r="J55" s="105">
        <v>0.435</v>
      </c>
      <c r="K55" s="105">
        <v>0.23499999999999999</v>
      </c>
    </row>
    <row r="56" spans="1:11" ht="15" customHeight="1" x14ac:dyDescent="0.35">
      <c r="A56" s="94" t="s">
        <v>558</v>
      </c>
      <c r="B56" s="104" t="s">
        <v>576</v>
      </c>
      <c r="C56" s="104" t="s">
        <v>576</v>
      </c>
      <c r="D56" s="94"/>
      <c r="E56" s="104" t="s">
        <v>576</v>
      </c>
      <c r="F56" s="94"/>
      <c r="G56" s="94"/>
      <c r="H56" s="94"/>
      <c r="I56" s="104" t="s">
        <v>576</v>
      </c>
      <c r="J56" s="94"/>
      <c r="K56" s="94"/>
    </row>
    <row r="57" spans="1:11" ht="15" customHeight="1" x14ac:dyDescent="0.35">
      <c r="A57" s="93" t="s">
        <v>559</v>
      </c>
      <c r="B57" s="96">
        <v>119</v>
      </c>
      <c r="C57" s="96">
        <v>45</v>
      </c>
      <c r="D57" s="98">
        <v>0.83</v>
      </c>
      <c r="E57" s="98">
        <v>0.8</v>
      </c>
      <c r="F57" s="96" t="s">
        <v>2735</v>
      </c>
      <c r="G57" s="96" t="s">
        <v>2693</v>
      </c>
      <c r="H57" s="96" t="s">
        <v>2736</v>
      </c>
      <c r="I57" s="105">
        <v>0.56899999999999995</v>
      </c>
      <c r="J57" s="105">
        <v>0.505</v>
      </c>
      <c r="K57" s="105">
        <v>0.66700000000000004</v>
      </c>
    </row>
    <row r="58" spans="1:11" ht="15" customHeight="1" x14ac:dyDescent="0.35">
      <c r="A58" s="93" t="s">
        <v>618</v>
      </c>
      <c r="B58" s="96">
        <v>15</v>
      </c>
      <c r="C58" s="96">
        <v>7</v>
      </c>
      <c r="D58" s="98">
        <v>0.67</v>
      </c>
      <c r="E58" s="98">
        <v>0.71</v>
      </c>
      <c r="F58" s="96" t="s">
        <v>2662</v>
      </c>
      <c r="G58" s="96" t="s">
        <v>2737</v>
      </c>
      <c r="H58" s="96" t="s">
        <v>2635</v>
      </c>
      <c r="I58" s="105">
        <v>0.438</v>
      </c>
      <c r="J58" s="98">
        <v>0.4</v>
      </c>
      <c r="K58" s="98">
        <v>0.6</v>
      </c>
    </row>
    <row r="59" spans="1:11" ht="15" customHeight="1" x14ac:dyDescent="0.35">
      <c r="A59" s="93" t="s">
        <v>562</v>
      </c>
      <c r="B59" s="96">
        <v>23</v>
      </c>
      <c r="C59" s="96">
        <v>19</v>
      </c>
      <c r="D59" s="98">
        <v>0.56999999999999995</v>
      </c>
      <c r="E59" s="98">
        <v>0.32</v>
      </c>
      <c r="F59" s="96" t="s">
        <v>2738</v>
      </c>
      <c r="G59" s="104" t="s">
        <v>576</v>
      </c>
      <c r="H59" s="96" t="s">
        <v>2614</v>
      </c>
      <c r="I59" s="105">
        <v>0.59399999999999997</v>
      </c>
      <c r="J59" s="105">
        <v>0.38500000000000001</v>
      </c>
      <c r="K59" s="105">
        <v>0.33300000000000002</v>
      </c>
    </row>
    <row r="60" spans="1:11" ht="15" customHeight="1" x14ac:dyDescent="0.35">
      <c r="A60" s="93" t="s">
        <v>563</v>
      </c>
      <c r="B60" s="96">
        <v>35</v>
      </c>
      <c r="C60" s="96">
        <v>24</v>
      </c>
      <c r="D60" s="98">
        <v>0.71</v>
      </c>
      <c r="E60" s="98">
        <v>0.75</v>
      </c>
      <c r="F60" s="96" t="s">
        <v>2618</v>
      </c>
      <c r="G60" s="96" t="s">
        <v>2634</v>
      </c>
      <c r="H60" s="96" t="s">
        <v>2739</v>
      </c>
      <c r="I60" s="105">
        <v>0.16300000000000001</v>
      </c>
      <c r="J60" s="98">
        <v>0.12</v>
      </c>
      <c r="K60" s="105">
        <v>5.6000000000000001E-2</v>
      </c>
    </row>
    <row r="61" spans="1:11" ht="15" customHeight="1" x14ac:dyDescent="0.35">
      <c r="A61" s="93" t="s">
        <v>564</v>
      </c>
      <c r="B61" s="96">
        <v>38</v>
      </c>
      <c r="C61" s="96">
        <v>3</v>
      </c>
      <c r="D61" s="98">
        <v>0.89</v>
      </c>
      <c r="E61" s="98">
        <v>1</v>
      </c>
      <c r="F61" s="96" t="s">
        <v>2740</v>
      </c>
      <c r="G61" s="96" t="s">
        <v>2741</v>
      </c>
      <c r="H61" s="104" t="s">
        <v>576</v>
      </c>
      <c r="I61" s="105">
        <v>0.57899999999999996</v>
      </c>
      <c r="J61" s="105">
        <v>0.52900000000000003</v>
      </c>
      <c r="K61" s="98">
        <v>1</v>
      </c>
    </row>
    <row r="62" spans="1:11" ht="15" customHeight="1" x14ac:dyDescent="0.35">
      <c r="A62" s="93" t="s">
        <v>567</v>
      </c>
      <c r="B62" s="96">
        <v>62</v>
      </c>
      <c r="C62" s="96">
        <v>29</v>
      </c>
      <c r="D62" s="98">
        <v>0.87</v>
      </c>
      <c r="E62" s="98">
        <v>0.83</v>
      </c>
      <c r="F62" s="96" t="s">
        <v>2742</v>
      </c>
      <c r="G62" s="96" t="s">
        <v>2742</v>
      </c>
      <c r="H62" s="96" t="s">
        <v>2743</v>
      </c>
      <c r="I62" s="105">
        <v>0.111</v>
      </c>
      <c r="J62" s="105">
        <v>0.111</v>
      </c>
      <c r="K62" s="105">
        <v>8.3000000000000004E-2</v>
      </c>
    </row>
    <row r="63" spans="1:11" ht="15" customHeight="1" x14ac:dyDescent="0.35">
      <c r="A63" s="93" t="s">
        <v>568</v>
      </c>
      <c r="B63" s="96">
        <v>27</v>
      </c>
      <c r="C63" s="96">
        <v>14</v>
      </c>
      <c r="D63" s="98">
        <v>0.7</v>
      </c>
      <c r="E63" s="98">
        <v>0.79</v>
      </c>
      <c r="F63" s="96" t="s">
        <v>2618</v>
      </c>
      <c r="G63" s="96" t="s">
        <v>2618</v>
      </c>
      <c r="H63" s="96" t="s">
        <v>2632</v>
      </c>
      <c r="I63" s="105">
        <v>0.54800000000000004</v>
      </c>
      <c r="J63" s="105">
        <v>0.52600000000000002</v>
      </c>
      <c r="K63" s="105">
        <v>0.54500000000000004</v>
      </c>
    </row>
    <row r="64" spans="1:11" ht="15" customHeight="1" x14ac:dyDescent="0.35">
      <c r="A64" s="93" t="s">
        <v>569</v>
      </c>
      <c r="B64" s="96">
        <v>28</v>
      </c>
      <c r="C64" s="96">
        <v>15</v>
      </c>
      <c r="D64" s="98">
        <v>0.68</v>
      </c>
      <c r="E64" s="98">
        <v>0.67</v>
      </c>
      <c r="F64" s="96" t="s">
        <v>2635</v>
      </c>
      <c r="G64" s="96" t="s">
        <v>2744</v>
      </c>
      <c r="H64" s="96" t="s">
        <v>2632</v>
      </c>
      <c r="I64" s="105">
        <v>0.41899999999999998</v>
      </c>
      <c r="J64" s="105">
        <v>0.42099999999999999</v>
      </c>
      <c r="K64" s="98">
        <v>0.4</v>
      </c>
    </row>
    <row r="65" spans="1:11" ht="15" customHeight="1" x14ac:dyDescent="0.35">
      <c r="A65" s="93" t="s">
        <v>570</v>
      </c>
      <c r="B65" s="96">
        <v>5</v>
      </c>
      <c r="C65" s="96">
        <v>5</v>
      </c>
      <c r="D65" s="98">
        <v>0.8</v>
      </c>
      <c r="E65" s="98">
        <v>0.8</v>
      </c>
      <c r="F65" s="96" t="s">
        <v>2635</v>
      </c>
      <c r="G65" s="104" t="s">
        <v>576</v>
      </c>
      <c r="H65" s="104" t="s">
        <v>576</v>
      </c>
      <c r="I65" s="105">
        <v>0.44400000000000001</v>
      </c>
      <c r="J65" s="98">
        <v>0.5</v>
      </c>
      <c r="K65" s="98">
        <v>0.25</v>
      </c>
    </row>
    <row r="66" spans="1:11" ht="15" customHeight="1" x14ac:dyDescent="0.35">
      <c r="A66" s="95" t="s">
        <v>2674</v>
      </c>
      <c r="B66" s="100" t="s">
        <v>2675</v>
      </c>
      <c r="C66" s="100" t="s">
        <v>2676</v>
      </c>
      <c r="D66" s="102">
        <v>0.77</v>
      </c>
      <c r="E66" s="102">
        <v>0.76</v>
      </c>
      <c r="F66" s="100" t="s">
        <v>2632</v>
      </c>
      <c r="G66" s="100" t="s">
        <v>2627</v>
      </c>
      <c r="H66" s="100" t="s">
        <v>2681</v>
      </c>
      <c r="I66" s="106">
        <v>0.38300000000000001</v>
      </c>
      <c r="J66" s="106">
        <v>0.4</v>
      </c>
      <c r="K66" s="106">
        <v>0.25900000000000001</v>
      </c>
    </row>
  </sheetData>
  <sheetProtection algorithmName="SHA-512" hashValue="YD4ivLnwDcoAvTJrXl9Jd3gB7ZZ3Ey1BoymvaIBrf7Iw5JRMsTEPDBzvUsZQS8uQ/ylJyTLLUdmtKG6KtK55Gg==" saltValue="Bt8Ut9IL+9sDdKhTcYX2nw==" spinCount="100000" sheet="1" objects="1" scenarios="1"/>
  <mergeCells count="1">
    <mergeCell ref="A1:U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8C0A7-E638-4472-8278-CD5E7A165BA4}">
  <dimension ref="A1:B8"/>
  <sheetViews>
    <sheetView workbookViewId="0">
      <selection activeCell="B8" sqref="B8"/>
    </sheetView>
  </sheetViews>
  <sheetFormatPr baseColWidth="10" defaultRowHeight="14.5" x14ac:dyDescent="0.35"/>
  <cols>
    <col min="1" max="1" width="84.453125" customWidth="1"/>
    <col min="2" max="2" width="60.6328125" customWidth="1"/>
  </cols>
  <sheetData>
    <row r="1" spans="1:2" ht="25.5" customHeight="1" x14ac:dyDescent="0.35">
      <c r="A1" t="s">
        <v>2777</v>
      </c>
    </row>
    <row r="4" spans="1:2" x14ac:dyDescent="0.35">
      <c r="A4" s="146" t="s">
        <v>2778</v>
      </c>
      <c r="B4" s="122" t="s">
        <v>2779</v>
      </c>
    </row>
    <row r="5" spans="1:2" ht="53" customHeight="1" x14ac:dyDescent="0.35">
      <c r="A5" s="152" t="s">
        <v>2780</v>
      </c>
      <c r="B5" s="109" t="s">
        <v>2781</v>
      </c>
    </row>
    <row r="6" spans="1:2" ht="130" customHeight="1" x14ac:dyDescent="0.35">
      <c r="A6" s="152" t="s">
        <v>2782</v>
      </c>
      <c r="B6" s="153" t="s">
        <v>2783</v>
      </c>
    </row>
    <row r="7" spans="1:2" ht="43.5" x14ac:dyDescent="0.35">
      <c r="A7" s="154" t="s">
        <v>2784</v>
      </c>
      <c r="B7" s="155" t="s">
        <v>2785</v>
      </c>
    </row>
    <row r="8" spans="1:2" ht="30" customHeight="1" x14ac:dyDescent="0.35">
      <c r="A8" s="154" t="s">
        <v>2786</v>
      </c>
      <c r="B8" s="155" t="s">
        <v>2787</v>
      </c>
    </row>
  </sheetData>
  <sheetProtection sheet="1" objects="1" scenarios="1"/>
  <hyperlinks>
    <hyperlink ref="A5" r:id="rId1" xr:uid="{691F464C-7847-486D-90ED-D11BBC932D72}"/>
    <hyperlink ref="A6" r:id="rId2" xr:uid="{FCBB765A-3008-41E0-8A07-8FCD291B888E}"/>
    <hyperlink ref="A7" r:id="rId3" xr:uid="{61336892-AD3B-43C3-A056-38D68194C4F0}"/>
    <hyperlink ref="A8" r:id="rId4" xr:uid="{A3730F93-F823-41DB-AAB3-3FF502909A7F}"/>
  </hyperlinks>
  <pageMargins left="0.7" right="0.7" top="0.75" bottom="0.75" header="0.3" footer="0.3"/>
  <tableParts count="1">
    <tablePart r:id="rId5"/>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E338F-5D07-44F6-B949-F21DFEF465DD}">
  <dimension ref="A1:B4"/>
  <sheetViews>
    <sheetView zoomScale="70" zoomScaleNormal="70" workbookViewId="0">
      <selection activeCell="C18" sqref="C18"/>
    </sheetView>
  </sheetViews>
  <sheetFormatPr baseColWidth="10" defaultRowHeight="14.5" x14ac:dyDescent="0.35"/>
  <cols>
    <col min="1" max="1" width="94.90625" bestFit="1" customWidth="1"/>
    <col min="2" max="2" width="39.36328125" customWidth="1"/>
  </cols>
  <sheetData>
    <row r="1" spans="1:2" x14ac:dyDescent="0.35">
      <c r="A1" t="s">
        <v>2788</v>
      </c>
    </row>
    <row r="3" spans="1:2" x14ac:dyDescent="0.35">
      <c r="A3" s="146" t="s">
        <v>2789</v>
      </c>
      <c r="B3" s="123" t="s">
        <v>2790</v>
      </c>
    </row>
    <row r="4" spans="1:2" ht="94.5" customHeight="1" x14ac:dyDescent="0.35">
      <c r="A4" s="154" t="s">
        <v>2791</v>
      </c>
      <c r="B4" s="156" t="s">
        <v>2792</v>
      </c>
    </row>
  </sheetData>
  <sheetProtection algorithmName="SHA-512" hashValue="cnXdjR59/UoZuVxj1vJw6hs0ObsVjC21DCfelneprR29/pAa6dC+NdHEQZYDaxahoOAoP5r5IDTBtBl+cmqvAw==" saltValue="o6YFVzIz0xP8i6fUnBGXXg==" spinCount="100000" sheet="1" objects="1" scenarios="1"/>
  <hyperlinks>
    <hyperlink ref="A4" r:id="rId1" xr:uid="{2148525E-C3CB-4B38-8F35-6E24A65FAED0}"/>
  </hyperlinks>
  <pageMargins left="0.7" right="0.7" top="0.75" bottom="0.75" header="0.3" footer="0.3"/>
  <pageSetup paperSize="9"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13409-0ACA-4EE8-87A6-F3352E1C9AF8}">
  <dimension ref="A1:B30"/>
  <sheetViews>
    <sheetView workbookViewId="0">
      <selection activeCell="B37" sqref="B37"/>
    </sheetView>
  </sheetViews>
  <sheetFormatPr baseColWidth="10" defaultRowHeight="14.5" x14ac:dyDescent="0.35"/>
  <cols>
    <col min="1" max="1" width="131.36328125" customWidth="1"/>
    <col min="2" max="2" width="85.54296875" customWidth="1"/>
  </cols>
  <sheetData>
    <row r="1" spans="1:1" x14ac:dyDescent="0.35">
      <c r="A1" t="s">
        <v>2793</v>
      </c>
    </row>
    <row r="3" spans="1:1" x14ac:dyDescent="0.35">
      <c r="A3" s="157" t="s">
        <v>2794</v>
      </c>
    </row>
    <row r="4" spans="1:1" x14ac:dyDescent="0.35">
      <c r="A4" s="40" t="s">
        <v>2795</v>
      </c>
    </row>
    <row r="5" spans="1:1" x14ac:dyDescent="0.35">
      <c r="A5" s="40" t="s">
        <v>2796</v>
      </c>
    </row>
    <row r="6" spans="1:1" x14ac:dyDescent="0.35">
      <c r="A6" s="40" t="s">
        <v>2797</v>
      </c>
    </row>
    <row r="7" spans="1:1" x14ac:dyDescent="0.35">
      <c r="A7" s="40" t="s">
        <v>2798</v>
      </c>
    </row>
    <row r="8" spans="1:1" x14ac:dyDescent="0.35">
      <c r="A8" s="40" t="s">
        <v>2799</v>
      </c>
    </row>
    <row r="9" spans="1:1" x14ac:dyDescent="0.35">
      <c r="A9" s="40" t="s">
        <v>2800</v>
      </c>
    </row>
    <row r="10" spans="1:1" x14ac:dyDescent="0.35">
      <c r="A10" s="40" t="s">
        <v>2801</v>
      </c>
    </row>
    <row r="11" spans="1:1" x14ac:dyDescent="0.35">
      <c r="A11" s="40" t="s">
        <v>2802</v>
      </c>
    </row>
    <row r="12" spans="1:1" x14ac:dyDescent="0.35">
      <c r="A12" s="40" t="s">
        <v>2803</v>
      </c>
    </row>
    <row r="13" spans="1:1" x14ac:dyDescent="0.35">
      <c r="A13" s="40" t="s">
        <v>2804</v>
      </c>
    </row>
    <row r="14" spans="1:1" x14ac:dyDescent="0.35">
      <c r="A14" s="40" t="s">
        <v>2805</v>
      </c>
    </row>
    <row r="17" spans="1:2" x14ac:dyDescent="0.35">
      <c r="A17" s="157" t="s">
        <v>2806</v>
      </c>
      <c r="B17" s="157" t="s">
        <v>2807</v>
      </c>
    </row>
    <row r="18" spans="1:2" x14ac:dyDescent="0.35">
      <c r="A18" s="40" t="s">
        <v>2808</v>
      </c>
      <c r="B18" s="40" t="s">
        <v>2809</v>
      </c>
    </row>
    <row r="19" spans="1:2" x14ac:dyDescent="0.35">
      <c r="A19" s="40" t="s">
        <v>2810</v>
      </c>
      <c r="B19" s="40" t="s">
        <v>2811</v>
      </c>
    </row>
    <row r="20" spans="1:2" x14ac:dyDescent="0.35">
      <c r="A20" s="40" t="s">
        <v>2812</v>
      </c>
      <c r="B20" s="40" t="s">
        <v>2813</v>
      </c>
    </row>
    <row r="21" spans="1:2" x14ac:dyDescent="0.35">
      <c r="A21" s="40" t="s">
        <v>2814</v>
      </c>
      <c r="B21" s="40" t="s">
        <v>2815</v>
      </c>
    </row>
    <row r="22" spans="1:2" x14ac:dyDescent="0.35">
      <c r="A22" s="40" t="s">
        <v>2816</v>
      </c>
      <c r="B22" s="40" t="s">
        <v>2817</v>
      </c>
    </row>
    <row r="23" spans="1:2" x14ac:dyDescent="0.35">
      <c r="A23" s="40" t="s">
        <v>2818</v>
      </c>
      <c r="B23" s="40" t="s">
        <v>2819</v>
      </c>
    </row>
    <row r="24" spans="1:2" x14ac:dyDescent="0.35">
      <c r="A24" s="40" t="s">
        <v>2820</v>
      </c>
      <c r="B24" s="40" t="s">
        <v>2821</v>
      </c>
    </row>
    <row r="25" spans="1:2" x14ac:dyDescent="0.35">
      <c r="A25" s="40" t="s">
        <v>2822</v>
      </c>
      <c r="B25" s="40" t="s">
        <v>2823</v>
      </c>
    </row>
    <row r="29" spans="1:2" x14ac:dyDescent="0.35">
      <c r="A29" s="164" t="s">
        <v>2841</v>
      </c>
    </row>
    <row r="30" spans="1:2" x14ac:dyDescent="0.35">
      <c r="A30" t="s">
        <v>2842</v>
      </c>
    </row>
  </sheetData>
  <sheetProtection algorithmName="SHA-512" hashValue="baNV5N2AyQZfPwOb1jr8eUUXbIr8DV64U/g/RYiaoWyukrR+5RyGLfhMaJU3xCsX1AhUZseSgyJd0PxPK/3t8w==" saltValue="ejpycGbKdGlWdUPJk5g9t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2A897-F3D5-45CC-BBEF-DB7262113C29}">
  <sheetPr>
    <tabColor theme="0"/>
  </sheetPr>
  <dimension ref="A1:H101"/>
  <sheetViews>
    <sheetView topLeftCell="A57" workbookViewId="0">
      <selection activeCell="B65" sqref="B65"/>
    </sheetView>
  </sheetViews>
  <sheetFormatPr baseColWidth="10" defaultColWidth="11.453125" defaultRowHeight="14.5" x14ac:dyDescent="0.35"/>
  <cols>
    <col min="1" max="1" width="15.54296875" style="25" customWidth="1"/>
    <col min="2" max="2" width="55.1796875" style="25" customWidth="1"/>
    <col min="3" max="3" width="99.08984375" style="25" customWidth="1"/>
    <col min="4" max="4" width="13.36328125" style="25" customWidth="1"/>
    <col min="5" max="5" width="14.26953125" style="25" customWidth="1"/>
    <col min="6" max="6" width="13.7265625" style="27" customWidth="1"/>
    <col min="7" max="7" width="13.7265625" style="26" customWidth="1"/>
    <col min="9" max="16384" width="11.453125" style="25"/>
  </cols>
  <sheetData>
    <row r="1" spans="1:8" x14ac:dyDescent="0.35">
      <c r="B1" s="200" t="s">
        <v>672</v>
      </c>
      <c r="C1" s="200"/>
      <c r="D1" s="200"/>
      <c r="E1" s="200"/>
      <c r="F1" s="200"/>
      <c r="G1" s="200"/>
      <c r="H1" t="s">
        <v>700</v>
      </c>
    </row>
    <row r="2" spans="1:8" x14ac:dyDescent="0.35">
      <c r="A2" s="37" t="s">
        <v>407</v>
      </c>
      <c r="B2" s="37" t="s">
        <v>408</v>
      </c>
      <c r="C2" s="37" t="s">
        <v>409</v>
      </c>
      <c r="D2" s="37" t="s">
        <v>637</v>
      </c>
      <c r="E2" s="37" t="s">
        <v>638</v>
      </c>
      <c r="F2" s="38" t="s">
        <v>635</v>
      </c>
      <c r="G2" s="33" t="s">
        <v>636</v>
      </c>
    </row>
    <row r="3" spans="1:8" s="58" customFormat="1" ht="19.899999999999999" customHeight="1" x14ac:dyDescent="0.25">
      <c r="A3" s="39" t="s">
        <v>284</v>
      </c>
      <c r="B3" s="68" t="s">
        <v>285</v>
      </c>
      <c r="C3" s="68" t="s">
        <v>286</v>
      </c>
      <c r="D3" s="69">
        <v>13</v>
      </c>
      <c r="E3" s="69">
        <v>8</v>
      </c>
      <c r="F3" s="67">
        <f>D3/(E3+D3)</f>
        <v>0.61904761904761907</v>
      </c>
      <c r="G3" s="33">
        <f t="shared" ref="G3:G65" si="0">E3/(E3+D3)</f>
        <v>0.38095238095238093</v>
      </c>
    </row>
    <row r="4" spans="1:8" s="58" customFormat="1" ht="19.899999999999999" customHeight="1" x14ac:dyDescent="0.25">
      <c r="A4" s="39" t="s">
        <v>284</v>
      </c>
      <c r="B4" s="68" t="s">
        <v>285</v>
      </c>
      <c r="C4" s="68" t="s">
        <v>287</v>
      </c>
      <c r="D4" s="69">
        <v>6</v>
      </c>
      <c r="E4" s="69">
        <v>16</v>
      </c>
      <c r="F4" s="67">
        <f t="shared" ref="F4:F66" si="1">D4/(E4+D4)</f>
        <v>0.27272727272727271</v>
      </c>
      <c r="G4" s="33">
        <f t="shared" si="0"/>
        <v>0.72727272727272729</v>
      </c>
    </row>
    <row r="5" spans="1:8" s="58" customFormat="1" ht="19.899999999999999" customHeight="1" x14ac:dyDescent="0.25">
      <c r="A5" s="39" t="s">
        <v>284</v>
      </c>
      <c r="B5" s="68" t="s">
        <v>288</v>
      </c>
      <c r="C5" s="68" t="s">
        <v>289</v>
      </c>
      <c r="D5" s="69">
        <v>11</v>
      </c>
      <c r="E5" s="69">
        <v>10</v>
      </c>
      <c r="F5" s="67">
        <f t="shared" si="1"/>
        <v>0.52380952380952384</v>
      </c>
      <c r="G5" s="33">
        <f t="shared" si="0"/>
        <v>0.47619047619047616</v>
      </c>
    </row>
    <row r="6" spans="1:8" s="58" customFormat="1" ht="19.899999999999999" customHeight="1" x14ac:dyDescent="0.25">
      <c r="A6" s="39" t="s">
        <v>284</v>
      </c>
      <c r="B6" s="68" t="s">
        <v>288</v>
      </c>
      <c r="C6" s="68" t="s">
        <v>290</v>
      </c>
      <c r="D6" s="69">
        <v>18</v>
      </c>
      <c r="E6" s="69">
        <v>5</v>
      </c>
      <c r="F6" s="67">
        <f t="shared" si="1"/>
        <v>0.78260869565217395</v>
      </c>
      <c r="G6" s="33">
        <f t="shared" si="0"/>
        <v>0.21739130434782608</v>
      </c>
    </row>
    <row r="7" spans="1:8" s="58" customFormat="1" ht="19.899999999999999" customHeight="1" x14ac:dyDescent="0.25">
      <c r="A7" s="39" t="s">
        <v>284</v>
      </c>
      <c r="B7" s="68" t="s">
        <v>288</v>
      </c>
      <c r="C7" s="68" t="s">
        <v>291</v>
      </c>
      <c r="D7" s="69">
        <v>18</v>
      </c>
      <c r="E7" s="69">
        <v>15</v>
      </c>
      <c r="F7" s="67">
        <f t="shared" si="1"/>
        <v>0.54545454545454541</v>
      </c>
      <c r="G7" s="33">
        <f t="shared" si="0"/>
        <v>0.45454545454545453</v>
      </c>
    </row>
    <row r="8" spans="1:8" s="58" customFormat="1" ht="19.899999999999999" customHeight="1" x14ac:dyDescent="0.25">
      <c r="A8" s="39" t="s">
        <v>284</v>
      </c>
      <c r="B8" s="68" t="s">
        <v>292</v>
      </c>
      <c r="C8" s="68" t="s">
        <v>293</v>
      </c>
      <c r="D8" s="69">
        <v>11</v>
      </c>
      <c r="E8" s="69">
        <v>25</v>
      </c>
      <c r="F8" s="67">
        <f t="shared" si="1"/>
        <v>0.30555555555555558</v>
      </c>
      <c r="G8" s="33">
        <f t="shared" si="0"/>
        <v>0.69444444444444442</v>
      </c>
    </row>
    <row r="9" spans="1:8" s="58" customFormat="1" ht="19.899999999999999" customHeight="1" x14ac:dyDescent="0.25">
      <c r="A9" s="39" t="s">
        <v>284</v>
      </c>
      <c r="B9" s="68" t="s">
        <v>294</v>
      </c>
      <c r="C9" s="68" t="s">
        <v>295</v>
      </c>
      <c r="D9" s="69">
        <v>26</v>
      </c>
      <c r="E9" s="69">
        <v>77</v>
      </c>
      <c r="F9" s="67">
        <f t="shared" si="1"/>
        <v>0.25242718446601942</v>
      </c>
      <c r="G9" s="33">
        <f t="shared" si="0"/>
        <v>0.74757281553398058</v>
      </c>
      <c r="H9" s="199">
        <f>(D9+D10)/(D9+D10+E9+E10)</f>
        <v>0.23622047244094488</v>
      </c>
    </row>
    <row r="10" spans="1:8" s="58" customFormat="1" ht="19.899999999999999" customHeight="1" x14ac:dyDescent="0.25">
      <c r="A10" s="39" t="s">
        <v>284</v>
      </c>
      <c r="B10" s="68" t="s">
        <v>294</v>
      </c>
      <c r="C10" s="68" t="s">
        <v>296</v>
      </c>
      <c r="D10" s="69">
        <v>4</v>
      </c>
      <c r="E10" s="69">
        <v>20</v>
      </c>
      <c r="F10" s="67">
        <f t="shared" si="1"/>
        <v>0.16666666666666666</v>
      </c>
      <c r="G10" s="33">
        <f t="shared" si="0"/>
        <v>0.83333333333333337</v>
      </c>
      <c r="H10" s="199"/>
    </row>
    <row r="11" spans="1:8" s="58" customFormat="1" ht="19.899999999999999" customHeight="1" x14ac:dyDescent="0.25">
      <c r="A11" s="39" t="s">
        <v>284</v>
      </c>
      <c r="B11" s="68" t="s">
        <v>297</v>
      </c>
      <c r="C11" s="68" t="s">
        <v>298</v>
      </c>
      <c r="D11" s="69">
        <v>9</v>
      </c>
      <c r="E11" s="69">
        <v>92</v>
      </c>
      <c r="F11" s="67">
        <f t="shared" si="1"/>
        <v>8.9108910891089105E-2</v>
      </c>
      <c r="G11" s="33">
        <f t="shared" si="0"/>
        <v>0.91089108910891092</v>
      </c>
    </row>
    <row r="12" spans="1:8" s="58" customFormat="1" ht="19.899999999999999" customHeight="1" x14ac:dyDescent="0.25">
      <c r="A12" s="39" t="s">
        <v>284</v>
      </c>
      <c r="B12" s="68" t="s">
        <v>299</v>
      </c>
      <c r="C12" s="68" t="s">
        <v>300</v>
      </c>
      <c r="D12" s="69">
        <v>8</v>
      </c>
      <c r="E12" s="69">
        <v>81</v>
      </c>
      <c r="F12" s="67">
        <f t="shared" si="1"/>
        <v>8.98876404494382E-2</v>
      </c>
      <c r="G12" s="33">
        <f t="shared" si="0"/>
        <v>0.9101123595505618</v>
      </c>
      <c r="H12" s="199">
        <f>(D12+D13)/(D12+D13+E12+E13)</f>
        <v>9.3457943925233641E-2</v>
      </c>
    </row>
    <row r="13" spans="1:8" s="58" customFormat="1" ht="19.899999999999999" customHeight="1" x14ac:dyDescent="0.25">
      <c r="A13" s="39" t="s">
        <v>284</v>
      </c>
      <c r="B13" s="68" t="s">
        <v>299</v>
      </c>
      <c r="C13" s="68" t="s">
        <v>301</v>
      </c>
      <c r="D13" s="69">
        <v>2</v>
      </c>
      <c r="E13" s="69">
        <v>16</v>
      </c>
      <c r="F13" s="67">
        <f t="shared" si="1"/>
        <v>0.1111111111111111</v>
      </c>
      <c r="G13" s="33">
        <f t="shared" si="0"/>
        <v>0.88888888888888884</v>
      </c>
      <c r="H13" s="199"/>
    </row>
    <row r="14" spans="1:8" s="58" customFormat="1" ht="19.899999999999999" customHeight="1" x14ac:dyDescent="0.25">
      <c r="A14" s="39" t="s">
        <v>284</v>
      </c>
      <c r="B14" s="68" t="s">
        <v>302</v>
      </c>
      <c r="C14" s="68" t="s">
        <v>303</v>
      </c>
      <c r="D14" s="69">
        <v>59</v>
      </c>
      <c r="E14" s="69">
        <v>26</v>
      </c>
      <c r="F14" s="67">
        <f t="shared" si="1"/>
        <v>0.69411764705882351</v>
      </c>
      <c r="G14" s="33">
        <f t="shared" si="0"/>
        <v>0.30588235294117649</v>
      </c>
    </row>
    <row r="15" spans="1:8" s="58" customFormat="1" ht="19.899999999999999" customHeight="1" x14ac:dyDescent="0.25">
      <c r="A15" s="39" t="s">
        <v>284</v>
      </c>
      <c r="B15" s="68" t="s">
        <v>304</v>
      </c>
      <c r="C15" s="68" t="s">
        <v>305</v>
      </c>
      <c r="D15" s="69">
        <v>55</v>
      </c>
      <c r="E15" s="69">
        <v>65</v>
      </c>
      <c r="F15" s="67">
        <f t="shared" si="1"/>
        <v>0.45833333333333331</v>
      </c>
      <c r="G15" s="33">
        <f t="shared" si="0"/>
        <v>0.54166666666666663</v>
      </c>
    </row>
    <row r="16" spans="1:8" s="58" customFormat="1" ht="19.899999999999999" customHeight="1" x14ac:dyDescent="0.25">
      <c r="A16" s="39" t="s">
        <v>284</v>
      </c>
      <c r="B16" s="68" t="s">
        <v>306</v>
      </c>
      <c r="C16" s="68" t="s">
        <v>307</v>
      </c>
      <c r="D16" s="69">
        <v>48</v>
      </c>
      <c r="E16" s="69">
        <v>68</v>
      </c>
      <c r="F16" s="67">
        <f t="shared" si="1"/>
        <v>0.41379310344827586</v>
      </c>
      <c r="G16" s="33">
        <f t="shared" si="0"/>
        <v>0.58620689655172409</v>
      </c>
      <c r="H16" s="199">
        <f>(D16+D17)/(D16+D17+E16+E17)</f>
        <v>0.40799999999999997</v>
      </c>
    </row>
    <row r="17" spans="1:8" s="58" customFormat="1" ht="19.899999999999999" customHeight="1" x14ac:dyDescent="0.25">
      <c r="A17" s="39" t="s">
        <v>284</v>
      </c>
      <c r="B17" s="68" t="s">
        <v>306</v>
      </c>
      <c r="C17" s="68" t="s">
        <v>308</v>
      </c>
      <c r="D17" s="69">
        <v>3</v>
      </c>
      <c r="E17" s="69">
        <v>6</v>
      </c>
      <c r="F17" s="67">
        <f t="shared" si="1"/>
        <v>0.33333333333333331</v>
      </c>
      <c r="G17" s="33">
        <f t="shared" si="0"/>
        <v>0.66666666666666663</v>
      </c>
      <c r="H17" s="199"/>
    </row>
    <row r="18" spans="1:8" s="58" customFormat="1" ht="19.899999999999999" customHeight="1" x14ac:dyDescent="0.25">
      <c r="A18" s="39" t="s">
        <v>284</v>
      </c>
      <c r="B18" s="68" t="s">
        <v>309</v>
      </c>
      <c r="C18" s="68" t="s">
        <v>310</v>
      </c>
      <c r="D18" s="69">
        <v>21</v>
      </c>
      <c r="E18" s="69">
        <v>59</v>
      </c>
      <c r="F18" s="67">
        <f t="shared" si="1"/>
        <v>0.26250000000000001</v>
      </c>
      <c r="G18" s="33">
        <f t="shared" si="0"/>
        <v>0.73750000000000004</v>
      </c>
      <c r="H18" s="199">
        <f>(D18+D19)/(D18+D19+E18+E19)</f>
        <v>0.24731182795698925</v>
      </c>
    </row>
    <row r="19" spans="1:8" s="58" customFormat="1" ht="19.899999999999999" customHeight="1" x14ac:dyDescent="0.25">
      <c r="A19" s="39" t="s">
        <v>284</v>
      </c>
      <c r="B19" s="68" t="s">
        <v>309</v>
      </c>
      <c r="C19" s="68" t="s">
        <v>311</v>
      </c>
      <c r="D19" s="69">
        <v>2</v>
      </c>
      <c r="E19" s="69">
        <v>11</v>
      </c>
      <c r="F19" s="67">
        <f t="shared" si="1"/>
        <v>0.15384615384615385</v>
      </c>
      <c r="G19" s="33">
        <f t="shared" si="0"/>
        <v>0.84615384615384615</v>
      </c>
      <c r="H19" s="199"/>
    </row>
    <row r="20" spans="1:8" s="58" customFormat="1" ht="19.899999999999999" customHeight="1" x14ac:dyDescent="0.25">
      <c r="A20" s="39" t="s">
        <v>284</v>
      </c>
      <c r="B20" s="68" t="s">
        <v>74</v>
      </c>
      <c r="C20" s="68" t="s">
        <v>312</v>
      </c>
      <c r="D20" s="69">
        <v>17</v>
      </c>
      <c r="E20" s="69">
        <v>92</v>
      </c>
      <c r="F20" s="67">
        <f t="shared" si="1"/>
        <v>0.15596330275229359</v>
      </c>
      <c r="G20" s="33">
        <f t="shared" si="0"/>
        <v>0.84403669724770647</v>
      </c>
    </row>
    <row r="21" spans="1:8" s="58" customFormat="1" ht="19.899999999999999" customHeight="1" x14ac:dyDescent="0.25">
      <c r="A21" s="39" t="s">
        <v>284</v>
      </c>
      <c r="B21" s="68" t="s">
        <v>313</v>
      </c>
      <c r="C21" s="68" t="s">
        <v>314</v>
      </c>
      <c r="D21" s="69">
        <v>21</v>
      </c>
      <c r="E21" s="69">
        <v>88</v>
      </c>
      <c r="F21" s="67">
        <f t="shared" si="1"/>
        <v>0.19266055045871561</v>
      </c>
      <c r="G21" s="33">
        <f t="shared" si="0"/>
        <v>0.80733944954128445</v>
      </c>
    </row>
    <row r="22" spans="1:8" s="58" customFormat="1" ht="19.899999999999999" customHeight="1" x14ac:dyDescent="0.25">
      <c r="A22" s="39" t="s">
        <v>284</v>
      </c>
      <c r="B22" s="68" t="s">
        <v>315</v>
      </c>
      <c r="C22" s="68" t="s">
        <v>316</v>
      </c>
      <c r="D22" s="69">
        <v>12</v>
      </c>
      <c r="E22" s="69">
        <v>37</v>
      </c>
      <c r="F22" s="67">
        <f t="shared" si="1"/>
        <v>0.24489795918367346</v>
      </c>
      <c r="G22" s="33">
        <f t="shared" si="0"/>
        <v>0.75510204081632648</v>
      </c>
    </row>
    <row r="23" spans="1:8" s="58" customFormat="1" ht="19.899999999999999" customHeight="1" x14ac:dyDescent="0.25">
      <c r="A23" s="39" t="s">
        <v>284</v>
      </c>
      <c r="B23" s="68" t="s">
        <v>317</v>
      </c>
      <c r="C23" s="68" t="s">
        <v>318</v>
      </c>
      <c r="D23" s="69">
        <v>6</v>
      </c>
      <c r="E23" s="69">
        <v>36</v>
      </c>
      <c r="F23" s="67">
        <f t="shared" si="1"/>
        <v>0.14285714285714285</v>
      </c>
      <c r="G23" s="33">
        <f t="shared" si="0"/>
        <v>0.8571428571428571</v>
      </c>
    </row>
    <row r="24" spans="1:8" s="58" customFormat="1" ht="19.899999999999999" customHeight="1" x14ac:dyDescent="0.25">
      <c r="A24" s="39" t="s">
        <v>284</v>
      </c>
      <c r="B24" s="68" t="s">
        <v>319</v>
      </c>
      <c r="C24" s="68" t="s">
        <v>320</v>
      </c>
      <c r="D24" s="69">
        <v>104</v>
      </c>
      <c r="E24" s="69">
        <v>62</v>
      </c>
      <c r="F24" s="67">
        <f t="shared" si="1"/>
        <v>0.62650602409638556</v>
      </c>
      <c r="G24" s="33">
        <f t="shared" si="0"/>
        <v>0.37349397590361444</v>
      </c>
    </row>
    <row r="25" spans="1:8" s="58" customFormat="1" ht="19.899999999999999" customHeight="1" x14ac:dyDescent="0.25">
      <c r="A25" s="39" t="s">
        <v>284</v>
      </c>
      <c r="B25" s="68" t="s">
        <v>319</v>
      </c>
      <c r="C25" s="68" t="s">
        <v>321</v>
      </c>
      <c r="D25" s="69">
        <v>59</v>
      </c>
      <c r="E25" s="69">
        <v>29</v>
      </c>
      <c r="F25" s="67">
        <f t="shared" si="1"/>
        <v>0.67045454545454541</v>
      </c>
      <c r="G25" s="33">
        <f t="shared" si="0"/>
        <v>0.32954545454545453</v>
      </c>
    </row>
    <row r="26" spans="1:8" s="58" customFormat="1" ht="19.899999999999999" customHeight="1" x14ac:dyDescent="0.25">
      <c r="A26" s="39"/>
      <c r="B26" s="70"/>
      <c r="C26" s="70" t="s">
        <v>699</v>
      </c>
      <c r="D26" s="70">
        <f>SUM(D3:D25)</f>
        <v>533</v>
      </c>
      <c r="E26" s="70">
        <f>SUM(E3:E25)</f>
        <v>944</v>
      </c>
      <c r="F26" s="71">
        <f t="shared" si="1"/>
        <v>0.36086662153012866</v>
      </c>
      <c r="G26" s="72">
        <f t="shared" si="0"/>
        <v>0.63913337846987139</v>
      </c>
    </row>
    <row r="27" spans="1:8" s="58" customFormat="1" ht="19.899999999999999" customHeight="1" x14ac:dyDescent="0.25">
      <c r="A27" s="39"/>
      <c r="B27" s="68" t="s">
        <v>323</v>
      </c>
      <c r="C27" s="68" t="s">
        <v>324</v>
      </c>
      <c r="D27" s="69">
        <v>57</v>
      </c>
      <c r="E27" s="69">
        <v>30</v>
      </c>
      <c r="F27" s="67">
        <f t="shared" si="1"/>
        <v>0.65517241379310343</v>
      </c>
      <c r="G27" s="33">
        <f t="shared" si="0"/>
        <v>0.34482758620689657</v>
      </c>
      <c r="H27" s="199">
        <f>371/688</f>
        <v>0.53924418604651159</v>
      </c>
    </row>
    <row r="28" spans="1:8" s="58" customFormat="1" ht="19.899999999999999" customHeight="1" x14ac:dyDescent="0.25">
      <c r="A28" s="39" t="s">
        <v>322</v>
      </c>
      <c r="B28" s="68" t="s">
        <v>323</v>
      </c>
      <c r="C28" s="68" t="s">
        <v>325</v>
      </c>
      <c r="D28" s="69">
        <v>9</v>
      </c>
      <c r="E28" s="69">
        <v>19</v>
      </c>
      <c r="F28" s="67">
        <f t="shared" si="1"/>
        <v>0.32142857142857145</v>
      </c>
      <c r="G28" s="33">
        <f t="shared" si="0"/>
        <v>0.6785714285714286</v>
      </c>
      <c r="H28" s="199"/>
    </row>
    <row r="29" spans="1:8" s="58" customFormat="1" ht="19.899999999999999" customHeight="1" x14ac:dyDescent="0.25">
      <c r="A29" s="39" t="s">
        <v>322</v>
      </c>
      <c r="B29" s="68" t="s">
        <v>323</v>
      </c>
      <c r="C29" s="68" t="s">
        <v>326</v>
      </c>
      <c r="D29" s="69">
        <v>2</v>
      </c>
      <c r="E29" s="69">
        <v>3</v>
      </c>
      <c r="F29" s="67">
        <f t="shared" si="1"/>
        <v>0.4</v>
      </c>
      <c r="G29" s="33">
        <f t="shared" si="0"/>
        <v>0.6</v>
      </c>
      <c r="H29" s="199"/>
    </row>
    <row r="30" spans="1:8" s="58" customFormat="1" ht="19.899999999999999" customHeight="1" x14ac:dyDescent="0.25">
      <c r="A30" s="39" t="s">
        <v>322</v>
      </c>
      <c r="B30" s="68" t="s">
        <v>323</v>
      </c>
      <c r="C30" s="68" t="s">
        <v>327</v>
      </c>
      <c r="D30" s="69">
        <v>29</v>
      </c>
      <c r="E30" s="69">
        <v>23</v>
      </c>
      <c r="F30" s="67">
        <f t="shared" si="1"/>
        <v>0.55769230769230771</v>
      </c>
      <c r="G30" s="33">
        <f t="shared" si="0"/>
        <v>0.44230769230769229</v>
      </c>
      <c r="H30" s="199"/>
    </row>
    <row r="31" spans="1:8" s="58" customFormat="1" ht="19.899999999999999" customHeight="1" x14ac:dyDescent="0.25">
      <c r="A31" s="39" t="s">
        <v>322</v>
      </c>
      <c r="B31" s="68" t="s">
        <v>323</v>
      </c>
      <c r="C31" s="68" t="s">
        <v>328</v>
      </c>
      <c r="D31" s="69">
        <v>274</v>
      </c>
      <c r="E31" s="69">
        <v>242</v>
      </c>
      <c r="F31" s="67">
        <f t="shared" si="1"/>
        <v>0.53100775193798455</v>
      </c>
      <c r="G31" s="33">
        <f t="shared" si="0"/>
        <v>0.4689922480620155</v>
      </c>
      <c r="H31" s="199"/>
    </row>
    <row r="32" spans="1:8" s="58" customFormat="1" ht="19.899999999999999" customHeight="1" x14ac:dyDescent="0.25">
      <c r="A32" s="39" t="s">
        <v>322</v>
      </c>
      <c r="B32" s="68" t="s">
        <v>329</v>
      </c>
      <c r="C32" s="68" t="s">
        <v>330</v>
      </c>
      <c r="D32" s="69">
        <v>154</v>
      </c>
      <c r="E32" s="69">
        <v>55</v>
      </c>
      <c r="F32" s="67">
        <f t="shared" si="1"/>
        <v>0.73684210526315785</v>
      </c>
      <c r="G32" s="33">
        <f t="shared" si="0"/>
        <v>0.26315789473684209</v>
      </c>
      <c r="H32" s="77"/>
    </row>
    <row r="33" spans="1:8" s="58" customFormat="1" ht="19.899999999999999" customHeight="1" x14ac:dyDescent="0.25">
      <c r="A33" s="39" t="s">
        <v>322</v>
      </c>
      <c r="B33" s="68" t="s">
        <v>329</v>
      </c>
      <c r="C33" s="68" t="s">
        <v>331</v>
      </c>
      <c r="D33" s="69">
        <v>17</v>
      </c>
      <c r="E33" s="69">
        <v>5</v>
      </c>
      <c r="F33" s="67">
        <f t="shared" si="1"/>
        <v>0.77272727272727271</v>
      </c>
      <c r="G33" s="33">
        <f t="shared" si="0"/>
        <v>0.22727272727272727</v>
      </c>
    </row>
    <row r="34" spans="1:8" s="58" customFormat="1" ht="19.899999999999999" customHeight="1" x14ac:dyDescent="0.25">
      <c r="A34" s="39" t="s">
        <v>322</v>
      </c>
      <c r="B34" s="68" t="s">
        <v>329</v>
      </c>
      <c r="C34" s="68" t="s">
        <v>332</v>
      </c>
      <c r="D34" s="69">
        <v>16</v>
      </c>
      <c r="E34" s="69">
        <v>3</v>
      </c>
      <c r="F34" s="67">
        <f t="shared" si="1"/>
        <v>0.84210526315789469</v>
      </c>
      <c r="G34" s="33">
        <f t="shared" si="0"/>
        <v>0.15789473684210525</v>
      </c>
    </row>
    <row r="35" spans="1:8" s="58" customFormat="1" ht="19.899999999999999" customHeight="1" x14ac:dyDescent="0.25">
      <c r="A35" s="39" t="s">
        <v>322</v>
      </c>
      <c r="B35" s="68" t="s">
        <v>329</v>
      </c>
      <c r="C35" s="68" t="s">
        <v>333</v>
      </c>
      <c r="D35" s="69">
        <v>12</v>
      </c>
      <c r="E35" s="69">
        <v>3</v>
      </c>
      <c r="F35" s="67">
        <f t="shared" si="1"/>
        <v>0.8</v>
      </c>
      <c r="G35" s="33">
        <f t="shared" si="0"/>
        <v>0.2</v>
      </c>
    </row>
    <row r="36" spans="1:8" s="58" customFormat="1" ht="19.899999999999999" customHeight="1" x14ac:dyDescent="0.25">
      <c r="A36" s="39" t="s">
        <v>322</v>
      </c>
      <c r="B36" s="68" t="s">
        <v>329</v>
      </c>
      <c r="C36" s="68" t="s">
        <v>334</v>
      </c>
      <c r="D36" s="69">
        <v>24</v>
      </c>
      <c r="E36" s="69">
        <v>5</v>
      </c>
      <c r="F36" s="67">
        <f t="shared" si="1"/>
        <v>0.82758620689655171</v>
      </c>
      <c r="G36" s="33">
        <f t="shared" si="0"/>
        <v>0.17241379310344829</v>
      </c>
    </row>
    <row r="37" spans="1:8" s="58" customFormat="1" ht="19.899999999999999" customHeight="1" x14ac:dyDescent="0.25">
      <c r="A37" s="39" t="s">
        <v>322</v>
      </c>
      <c r="B37" s="68" t="s">
        <v>329</v>
      </c>
      <c r="C37" s="68" t="s">
        <v>335</v>
      </c>
      <c r="D37" s="69">
        <v>21</v>
      </c>
      <c r="E37" s="69">
        <v>7</v>
      </c>
      <c r="F37" s="67">
        <f t="shared" si="1"/>
        <v>0.75</v>
      </c>
      <c r="G37" s="33">
        <f t="shared" si="0"/>
        <v>0.25</v>
      </c>
    </row>
    <row r="38" spans="1:8" s="58" customFormat="1" ht="19.899999999999999" customHeight="1" x14ac:dyDescent="0.25">
      <c r="A38" s="39" t="s">
        <v>322</v>
      </c>
      <c r="B38" s="68" t="s">
        <v>329</v>
      </c>
      <c r="C38" s="68" t="s">
        <v>336</v>
      </c>
      <c r="D38" s="69">
        <v>26</v>
      </c>
      <c r="E38" s="69">
        <v>7</v>
      </c>
      <c r="F38" s="67">
        <f t="shared" si="1"/>
        <v>0.78787878787878785</v>
      </c>
      <c r="G38" s="33">
        <f t="shared" si="0"/>
        <v>0.21212121212121213</v>
      </c>
    </row>
    <row r="39" spans="1:8" s="58" customFormat="1" ht="19.899999999999999" customHeight="1" x14ac:dyDescent="0.25">
      <c r="A39" s="39" t="s">
        <v>322</v>
      </c>
      <c r="B39" s="68" t="s">
        <v>329</v>
      </c>
      <c r="C39" s="68" t="s">
        <v>337</v>
      </c>
      <c r="D39" s="69">
        <v>16</v>
      </c>
      <c r="E39" s="69">
        <v>5</v>
      </c>
      <c r="F39" s="67">
        <f t="shared" si="1"/>
        <v>0.76190476190476186</v>
      </c>
      <c r="G39" s="33">
        <f t="shared" si="0"/>
        <v>0.23809523809523808</v>
      </c>
    </row>
    <row r="40" spans="1:8" s="58" customFormat="1" ht="19.899999999999999" customHeight="1" x14ac:dyDescent="0.25">
      <c r="A40" s="39" t="s">
        <v>322</v>
      </c>
      <c r="B40" s="68" t="s">
        <v>329</v>
      </c>
      <c r="C40" s="68" t="s">
        <v>338</v>
      </c>
      <c r="D40" s="69">
        <v>3</v>
      </c>
      <c r="E40" s="69">
        <v>7</v>
      </c>
      <c r="F40" s="67">
        <f t="shared" si="1"/>
        <v>0.3</v>
      </c>
      <c r="G40" s="33">
        <f t="shared" si="0"/>
        <v>0.7</v>
      </c>
    </row>
    <row r="41" spans="1:8" s="58" customFormat="1" ht="19.899999999999999" customHeight="1" x14ac:dyDescent="0.25">
      <c r="A41" s="39" t="s">
        <v>322</v>
      </c>
      <c r="B41" s="68" t="s">
        <v>329</v>
      </c>
      <c r="C41" s="68" t="s">
        <v>339</v>
      </c>
      <c r="D41" s="69">
        <v>137</v>
      </c>
      <c r="E41" s="69">
        <v>48</v>
      </c>
      <c r="F41" s="67">
        <f t="shared" si="1"/>
        <v>0.74054054054054053</v>
      </c>
      <c r="G41" s="33">
        <f t="shared" si="0"/>
        <v>0.25945945945945947</v>
      </c>
      <c r="H41" s="201">
        <f>1727/2336</f>
        <v>0.73929794520547942</v>
      </c>
    </row>
    <row r="42" spans="1:8" s="58" customFormat="1" ht="19.899999999999999" customHeight="1" x14ac:dyDescent="0.25">
      <c r="A42" s="39" t="s">
        <v>322</v>
      </c>
      <c r="B42" s="68" t="s">
        <v>329</v>
      </c>
      <c r="C42" s="68" t="s">
        <v>340</v>
      </c>
      <c r="D42" s="69">
        <v>1436</v>
      </c>
      <c r="E42" s="69">
        <v>506</v>
      </c>
      <c r="F42" s="67">
        <f t="shared" si="1"/>
        <v>0.73944387229660147</v>
      </c>
      <c r="G42" s="33">
        <f t="shared" si="0"/>
        <v>0.26055612770339853</v>
      </c>
      <c r="H42" s="201"/>
    </row>
    <row r="43" spans="1:8" s="58" customFormat="1" ht="19.899999999999999" customHeight="1" x14ac:dyDescent="0.25">
      <c r="A43" s="39" t="s">
        <v>322</v>
      </c>
      <c r="B43" s="68" t="s">
        <v>341</v>
      </c>
      <c r="C43" s="68" t="s">
        <v>342</v>
      </c>
      <c r="D43" s="69">
        <v>223</v>
      </c>
      <c r="E43" s="69">
        <v>411</v>
      </c>
      <c r="F43" s="67">
        <f t="shared" si="1"/>
        <v>0.35173501577287064</v>
      </c>
      <c r="G43" s="33">
        <f t="shared" si="0"/>
        <v>0.6482649842271293</v>
      </c>
      <c r="H43" s="199">
        <f>236/691</f>
        <v>0.34153400868306799</v>
      </c>
    </row>
    <row r="44" spans="1:8" s="58" customFormat="1" ht="19.899999999999999" customHeight="1" x14ac:dyDescent="0.25">
      <c r="A44" s="39" t="s">
        <v>322</v>
      </c>
      <c r="B44" s="68" t="s">
        <v>341</v>
      </c>
      <c r="C44" s="68" t="s">
        <v>343</v>
      </c>
      <c r="D44" s="69">
        <v>14</v>
      </c>
      <c r="E44" s="69">
        <v>8</v>
      </c>
      <c r="F44" s="67">
        <f t="shared" si="1"/>
        <v>0.63636363636363635</v>
      </c>
      <c r="G44" s="33">
        <f t="shared" si="0"/>
        <v>0.36363636363636365</v>
      </c>
      <c r="H44" s="199"/>
    </row>
    <row r="45" spans="1:8" s="58" customFormat="1" ht="19.899999999999999" customHeight="1" x14ac:dyDescent="0.25">
      <c r="A45" s="39" t="s">
        <v>322</v>
      </c>
      <c r="B45" s="68" t="s">
        <v>341</v>
      </c>
      <c r="C45" s="68" t="s">
        <v>344</v>
      </c>
      <c r="D45" s="69">
        <v>13</v>
      </c>
      <c r="E45" s="69">
        <v>44</v>
      </c>
      <c r="F45" s="67">
        <f t="shared" si="1"/>
        <v>0.22807017543859648</v>
      </c>
      <c r="G45" s="33">
        <f t="shared" si="0"/>
        <v>0.77192982456140347</v>
      </c>
      <c r="H45" s="199"/>
    </row>
    <row r="46" spans="1:8" s="58" customFormat="1" ht="19.899999999999999" customHeight="1" x14ac:dyDescent="0.25">
      <c r="A46" s="39" t="s">
        <v>322</v>
      </c>
      <c r="B46" s="68" t="s">
        <v>341</v>
      </c>
      <c r="C46" s="68" t="s">
        <v>345</v>
      </c>
      <c r="D46" s="69">
        <v>25</v>
      </c>
      <c r="E46" s="69">
        <v>7</v>
      </c>
      <c r="F46" s="67">
        <f t="shared" si="1"/>
        <v>0.78125</v>
      </c>
      <c r="G46" s="33">
        <f t="shared" si="0"/>
        <v>0.21875</v>
      </c>
    </row>
    <row r="47" spans="1:8" s="58" customFormat="1" ht="19.899999999999999" customHeight="1" x14ac:dyDescent="0.25">
      <c r="A47" s="39" t="s">
        <v>322</v>
      </c>
      <c r="B47" s="68" t="s">
        <v>346</v>
      </c>
      <c r="C47" s="68" t="s">
        <v>347</v>
      </c>
      <c r="D47" s="69">
        <v>13</v>
      </c>
      <c r="E47" s="69">
        <v>8</v>
      </c>
      <c r="F47" s="67">
        <f t="shared" si="1"/>
        <v>0.61904761904761907</v>
      </c>
      <c r="G47" s="33">
        <f t="shared" si="0"/>
        <v>0.38095238095238093</v>
      </c>
    </row>
    <row r="48" spans="1:8" s="58" customFormat="1" ht="19.899999999999999" customHeight="1" x14ac:dyDescent="0.25">
      <c r="A48" s="39" t="s">
        <v>322</v>
      </c>
      <c r="B48" s="68" t="s">
        <v>348</v>
      </c>
      <c r="C48" s="68" t="s">
        <v>349</v>
      </c>
      <c r="D48" s="69">
        <v>33</v>
      </c>
      <c r="E48" s="69">
        <v>14</v>
      </c>
      <c r="F48" s="67">
        <f t="shared" si="1"/>
        <v>0.7021276595744681</v>
      </c>
      <c r="G48" s="33">
        <f t="shared" si="0"/>
        <v>0.2978723404255319</v>
      </c>
    </row>
    <row r="49" spans="1:8" s="58" customFormat="1" ht="19.899999999999999" customHeight="1" x14ac:dyDescent="0.25">
      <c r="A49" s="39" t="s">
        <v>322</v>
      </c>
      <c r="B49" s="68" t="s">
        <v>351</v>
      </c>
      <c r="C49" s="68" t="s">
        <v>352</v>
      </c>
      <c r="D49" s="69">
        <v>93</v>
      </c>
      <c r="E49" s="69">
        <v>62</v>
      </c>
      <c r="F49" s="67">
        <f t="shared" si="1"/>
        <v>0.6</v>
      </c>
      <c r="G49" s="33">
        <f t="shared" si="0"/>
        <v>0.4</v>
      </c>
      <c r="H49" s="199">
        <f>986/1398</f>
        <v>0.70529327610872672</v>
      </c>
    </row>
    <row r="50" spans="1:8" s="58" customFormat="1" ht="19.899999999999999" customHeight="1" x14ac:dyDescent="0.25">
      <c r="A50" s="39" t="s">
        <v>350</v>
      </c>
      <c r="B50" s="68" t="s">
        <v>351</v>
      </c>
      <c r="C50" s="68" t="s">
        <v>353</v>
      </c>
      <c r="D50" s="69">
        <v>177</v>
      </c>
      <c r="E50" s="69">
        <v>62</v>
      </c>
      <c r="F50" s="67">
        <f t="shared" si="1"/>
        <v>0.7405857740585774</v>
      </c>
      <c r="G50" s="33">
        <f t="shared" si="0"/>
        <v>0.2594142259414226</v>
      </c>
      <c r="H50" s="199"/>
    </row>
    <row r="51" spans="1:8" s="58" customFormat="1" ht="19.899999999999999" customHeight="1" x14ac:dyDescent="0.25">
      <c r="A51" s="39" t="s">
        <v>350</v>
      </c>
      <c r="B51" s="68" t="s">
        <v>351</v>
      </c>
      <c r="C51" s="68" t="s">
        <v>354</v>
      </c>
      <c r="D51" s="69">
        <v>110</v>
      </c>
      <c r="E51" s="69">
        <v>40</v>
      </c>
      <c r="F51" s="67">
        <f t="shared" si="1"/>
        <v>0.73333333333333328</v>
      </c>
      <c r="G51" s="33">
        <f t="shared" si="0"/>
        <v>0.26666666666666666</v>
      </c>
      <c r="H51" s="199"/>
    </row>
    <row r="52" spans="1:8" s="58" customFormat="1" ht="19.899999999999999" customHeight="1" x14ac:dyDescent="0.25">
      <c r="A52" s="39" t="s">
        <v>350</v>
      </c>
      <c r="B52" s="68" t="s">
        <v>351</v>
      </c>
      <c r="C52" s="68" t="s">
        <v>355</v>
      </c>
      <c r="D52" s="69">
        <v>21</v>
      </c>
      <c r="E52" s="69">
        <v>12</v>
      </c>
      <c r="F52" s="67">
        <f t="shared" si="1"/>
        <v>0.63636363636363635</v>
      </c>
      <c r="G52" s="33">
        <f t="shared" si="0"/>
        <v>0.36363636363636365</v>
      </c>
      <c r="H52" s="199"/>
    </row>
    <row r="53" spans="1:8" s="58" customFormat="1" ht="19.899999999999999" customHeight="1" x14ac:dyDescent="0.25">
      <c r="A53" s="39" t="s">
        <v>350</v>
      </c>
      <c r="B53" s="68" t="s">
        <v>351</v>
      </c>
      <c r="C53" s="68" t="s">
        <v>356</v>
      </c>
      <c r="D53" s="69">
        <v>20</v>
      </c>
      <c r="E53" s="69">
        <v>6</v>
      </c>
      <c r="F53" s="67">
        <f t="shared" si="1"/>
        <v>0.76923076923076927</v>
      </c>
      <c r="G53" s="33">
        <f t="shared" si="0"/>
        <v>0.23076923076923078</v>
      </c>
      <c r="H53" s="199"/>
    </row>
    <row r="54" spans="1:8" s="58" customFormat="1" ht="19.899999999999999" customHeight="1" x14ac:dyDescent="0.25">
      <c r="A54" s="39" t="s">
        <v>350</v>
      </c>
      <c r="B54" s="68" t="s">
        <v>351</v>
      </c>
      <c r="C54" s="68" t="s">
        <v>357</v>
      </c>
      <c r="D54" s="69">
        <v>51</v>
      </c>
      <c r="E54" s="69">
        <v>6</v>
      </c>
      <c r="F54" s="67">
        <f t="shared" si="1"/>
        <v>0.89473684210526316</v>
      </c>
      <c r="G54" s="33">
        <f t="shared" si="0"/>
        <v>0.10526315789473684</v>
      </c>
      <c r="H54" s="199"/>
    </row>
    <row r="55" spans="1:8" s="58" customFormat="1" ht="19.899999999999999" customHeight="1" x14ac:dyDescent="0.25">
      <c r="A55" s="39" t="s">
        <v>350</v>
      </c>
      <c r="B55" s="68" t="s">
        <v>351</v>
      </c>
      <c r="C55" s="68" t="s">
        <v>358</v>
      </c>
      <c r="D55" s="69">
        <v>473</v>
      </c>
      <c r="E55" s="69">
        <v>208</v>
      </c>
      <c r="F55" s="67">
        <f t="shared" si="1"/>
        <v>0.69456681350954474</v>
      </c>
      <c r="G55" s="33">
        <f t="shared" si="0"/>
        <v>0.3054331864904552</v>
      </c>
      <c r="H55" s="199"/>
    </row>
    <row r="56" spans="1:8" s="58" customFormat="1" ht="19.899999999999999" customHeight="1" x14ac:dyDescent="0.25">
      <c r="A56" s="39" t="s">
        <v>350</v>
      </c>
      <c r="B56" s="68" t="s">
        <v>351</v>
      </c>
      <c r="C56" s="68" t="s">
        <v>359</v>
      </c>
      <c r="D56" s="69">
        <v>41</v>
      </c>
      <c r="E56" s="69">
        <v>16</v>
      </c>
      <c r="F56" s="67">
        <f t="shared" si="1"/>
        <v>0.7192982456140351</v>
      </c>
      <c r="G56" s="33">
        <f t="shared" si="0"/>
        <v>0.2807017543859649</v>
      </c>
      <c r="H56" s="199"/>
    </row>
    <row r="57" spans="1:8" s="58" customFormat="1" ht="19.899999999999999" customHeight="1" x14ac:dyDescent="0.25">
      <c r="A57" s="39" t="s">
        <v>350</v>
      </c>
      <c r="B57" s="68" t="s">
        <v>361</v>
      </c>
      <c r="C57" s="68" t="s">
        <v>362</v>
      </c>
      <c r="D57" s="69">
        <v>123</v>
      </c>
      <c r="E57" s="69">
        <v>260</v>
      </c>
      <c r="F57" s="67">
        <f t="shared" si="1"/>
        <v>0.32114882506527415</v>
      </c>
      <c r="G57" s="33">
        <f t="shared" si="0"/>
        <v>0.6788511749347258</v>
      </c>
    </row>
    <row r="58" spans="1:8" s="58" customFormat="1" ht="19.899999999999999" customHeight="1" x14ac:dyDescent="0.25">
      <c r="A58" s="39" t="s">
        <v>360</v>
      </c>
      <c r="B58" s="68" t="s">
        <v>361</v>
      </c>
      <c r="C58" s="68" t="s">
        <v>363</v>
      </c>
      <c r="D58" s="69">
        <v>18</v>
      </c>
      <c r="E58" s="69">
        <v>14</v>
      </c>
      <c r="F58" s="67">
        <f t="shared" si="1"/>
        <v>0.5625</v>
      </c>
      <c r="G58" s="33">
        <f t="shared" si="0"/>
        <v>0.4375</v>
      </c>
    </row>
    <row r="59" spans="1:8" s="58" customFormat="1" ht="19.899999999999999" customHeight="1" x14ac:dyDescent="0.25">
      <c r="A59" s="39" t="s">
        <v>360</v>
      </c>
      <c r="B59" s="68" t="s">
        <v>364</v>
      </c>
      <c r="C59" s="68" t="s">
        <v>365</v>
      </c>
      <c r="D59" s="69">
        <v>13</v>
      </c>
      <c r="E59" s="69">
        <v>15</v>
      </c>
      <c r="F59" s="67">
        <f t="shared" si="1"/>
        <v>0.4642857142857143</v>
      </c>
      <c r="G59" s="33">
        <f t="shared" si="0"/>
        <v>0.5357142857142857</v>
      </c>
      <c r="H59" s="198">
        <f>33/63</f>
        <v>0.52380952380952384</v>
      </c>
    </row>
    <row r="60" spans="1:8" s="58" customFormat="1" ht="19.899999999999999" customHeight="1" x14ac:dyDescent="0.25">
      <c r="A60" s="39" t="s">
        <v>360</v>
      </c>
      <c r="B60" s="68" t="s">
        <v>364</v>
      </c>
      <c r="C60" s="68" t="s">
        <v>366</v>
      </c>
      <c r="D60" s="69">
        <v>20</v>
      </c>
      <c r="E60" s="69">
        <v>15</v>
      </c>
      <c r="F60" s="67">
        <f t="shared" si="1"/>
        <v>0.5714285714285714</v>
      </c>
      <c r="G60" s="33">
        <f t="shared" si="0"/>
        <v>0.42857142857142855</v>
      </c>
      <c r="H60" s="198"/>
    </row>
    <row r="61" spans="1:8" s="58" customFormat="1" ht="19.899999999999999" customHeight="1" x14ac:dyDescent="0.25">
      <c r="A61" s="39" t="s">
        <v>360</v>
      </c>
      <c r="B61" s="68" t="s">
        <v>364</v>
      </c>
      <c r="C61" s="68" t="s">
        <v>673</v>
      </c>
      <c r="D61" s="69">
        <v>97</v>
      </c>
      <c r="E61" s="69">
        <v>52</v>
      </c>
      <c r="F61" s="67">
        <f t="shared" si="1"/>
        <v>0.65100671140939592</v>
      </c>
      <c r="G61" s="33">
        <f t="shared" si="0"/>
        <v>0.34899328859060402</v>
      </c>
    </row>
    <row r="62" spans="1:8" s="58" customFormat="1" ht="19.899999999999999" customHeight="1" x14ac:dyDescent="0.25">
      <c r="A62" s="39" t="s">
        <v>360</v>
      </c>
      <c r="B62" s="68" t="s">
        <v>364</v>
      </c>
      <c r="C62" s="68" t="s">
        <v>674</v>
      </c>
      <c r="D62" s="69">
        <v>23</v>
      </c>
      <c r="E62" s="69">
        <v>11</v>
      </c>
      <c r="F62" s="67">
        <f t="shared" si="1"/>
        <v>0.67647058823529416</v>
      </c>
      <c r="G62" s="38">
        <f t="shared" si="0"/>
        <v>0.3235294117647059</v>
      </c>
    </row>
    <row r="63" spans="1:8" s="58" customFormat="1" ht="19.899999999999999" customHeight="1" x14ac:dyDescent="0.25">
      <c r="A63" s="39" t="s">
        <v>360</v>
      </c>
      <c r="B63" s="68" t="s">
        <v>364</v>
      </c>
      <c r="C63" s="68" t="s">
        <v>675</v>
      </c>
      <c r="D63" s="69">
        <v>11</v>
      </c>
      <c r="E63" s="69">
        <v>1</v>
      </c>
      <c r="F63" s="67">
        <f t="shared" si="1"/>
        <v>0.91666666666666663</v>
      </c>
      <c r="G63" s="38">
        <f t="shared" si="0"/>
        <v>8.3333333333333329E-2</v>
      </c>
    </row>
    <row r="64" spans="1:8" s="58" customFormat="1" ht="19.899999999999999" customHeight="1" x14ac:dyDescent="0.25">
      <c r="A64" s="39" t="s">
        <v>360</v>
      </c>
      <c r="B64" s="68" t="s">
        <v>364</v>
      </c>
      <c r="C64" s="68" t="s">
        <v>676</v>
      </c>
      <c r="D64" s="69">
        <v>2</v>
      </c>
      <c r="E64" s="69">
        <v>5</v>
      </c>
      <c r="F64" s="67">
        <f t="shared" si="1"/>
        <v>0.2857142857142857</v>
      </c>
      <c r="G64" s="38">
        <f t="shared" si="0"/>
        <v>0.7142857142857143</v>
      </c>
    </row>
    <row r="65" spans="1:7" s="58" customFormat="1" ht="19.899999999999999" customHeight="1" x14ac:dyDescent="0.25">
      <c r="A65" s="39" t="s">
        <v>360</v>
      </c>
      <c r="B65" s="68" t="s">
        <v>364</v>
      </c>
      <c r="C65" s="68" t="s">
        <v>677</v>
      </c>
      <c r="D65" s="69">
        <v>11</v>
      </c>
      <c r="E65" s="69">
        <v>49</v>
      </c>
      <c r="F65" s="67">
        <f t="shared" si="1"/>
        <v>0.18333333333333332</v>
      </c>
      <c r="G65" s="38">
        <f t="shared" si="0"/>
        <v>0.81666666666666665</v>
      </c>
    </row>
    <row r="66" spans="1:7" s="58" customFormat="1" ht="19.899999999999999" customHeight="1" x14ac:dyDescent="0.25">
      <c r="A66" s="39" t="s">
        <v>360</v>
      </c>
      <c r="B66" s="68" t="s">
        <v>364</v>
      </c>
      <c r="C66" s="68" t="s">
        <v>678</v>
      </c>
      <c r="D66" s="69">
        <v>1</v>
      </c>
      <c r="E66" s="69">
        <v>9</v>
      </c>
      <c r="F66" s="67">
        <f t="shared" si="1"/>
        <v>0.1</v>
      </c>
      <c r="G66" s="38">
        <f t="shared" ref="G66:G87" si="2">E66/(E66+D66)</f>
        <v>0.9</v>
      </c>
    </row>
    <row r="67" spans="1:7" s="58" customFormat="1" ht="19.899999999999999" customHeight="1" x14ac:dyDescent="0.25">
      <c r="A67" s="39" t="s">
        <v>360</v>
      </c>
      <c r="B67" s="68" t="s">
        <v>364</v>
      </c>
      <c r="C67" s="68" t="s">
        <v>679</v>
      </c>
      <c r="D67" s="69">
        <v>3</v>
      </c>
      <c r="E67" s="69">
        <v>9</v>
      </c>
      <c r="F67" s="67">
        <f t="shared" ref="F67:F87" si="3">D67/(E67+D67)</f>
        <v>0.25</v>
      </c>
      <c r="G67" s="38">
        <f t="shared" si="2"/>
        <v>0.75</v>
      </c>
    </row>
    <row r="68" spans="1:7" s="58" customFormat="1" ht="19.899999999999999" customHeight="1" x14ac:dyDescent="0.25">
      <c r="A68" s="39" t="s">
        <v>360</v>
      </c>
      <c r="B68" s="68" t="s">
        <v>364</v>
      </c>
      <c r="C68" s="68" t="s">
        <v>680</v>
      </c>
      <c r="D68" s="69">
        <v>4</v>
      </c>
      <c r="E68" s="69">
        <v>6</v>
      </c>
      <c r="F68" s="67">
        <f t="shared" si="3"/>
        <v>0.4</v>
      </c>
      <c r="G68" s="33">
        <f t="shared" si="2"/>
        <v>0.6</v>
      </c>
    </row>
    <row r="69" spans="1:7" s="58" customFormat="1" ht="19.899999999999999" customHeight="1" x14ac:dyDescent="0.25">
      <c r="A69" s="39" t="s">
        <v>360</v>
      </c>
      <c r="B69" s="68" t="s">
        <v>364</v>
      </c>
      <c r="C69" s="68" t="s">
        <v>681</v>
      </c>
      <c r="D69" s="69">
        <v>50</v>
      </c>
      <c r="E69" s="69">
        <v>224</v>
      </c>
      <c r="F69" s="67">
        <f t="shared" si="3"/>
        <v>0.18248175182481752</v>
      </c>
      <c r="G69" s="33">
        <f t="shared" si="2"/>
        <v>0.81751824817518248</v>
      </c>
    </row>
    <row r="70" spans="1:7" s="58" customFormat="1" ht="19.899999999999999" customHeight="1" x14ac:dyDescent="0.25">
      <c r="A70" s="39" t="s">
        <v>360</v>
      </c>
      <c r="B70" s="68" t="s">
        <v>364</v>
      </c>
      <c r="C70" s="68" t="s">
        <v>682</v>
      </c>
      <c r="D70" s="69">
        <v>1</v>
      </c>
      <c r="E70" s="69">
        <v>11</v>
      </c>
      <c r="F70" s="67">
        <f t="shared" si="3"/>
        <v>8.3333333333333329E-2</v>
      </c>
      <c r="G70" s="33">
        <f t="shared" si="2"/>
        <v>0.91666666666666663</v>
      </c>
    </row>
    <row r="71" spans="1:7" s="58" customFormat="1" ht="19.899999999999999" customHeight="1" x14ac:dyDescent="0.25">
      <c r="A71" s="39" t="s">
        <v>360</v>
      </c>
      <c r="B71" s="68" t="s">
        <v>364</v>
      </c>
      <c r="C71" s="68" t="s">
        <v>683</v>
      </c>
      <c r="D71" s="69">
        <v>33</v>
      </c>
      <c r="E71" s="69">
        <v>161</v>
      </c>
      <c r="F71" s="67">
        <f t="shared" si="3"/>
        <v>0.17010309278350516</v>
      </c>
      <c r="G71" s="33">
        <f t="shared" si="2"/>
        <v>0.82989690721649489</v>
      </c>
    </row>
    <row r="72" spans="1:7" s="58" customFormat="1" ht="19.899999999999999" customHeight="1" x14ac:dyDescent="0.25">
      <c r="A72" s="39" t="s">
        <v>360</v>
      </c>
      <c r="B72" s="68" t="s">
        <v>364</v>
      </c>
      <c r="C72" s="68" t="s">
        <v>684</v>
      </c>
      <c r="D72" s="69">
        <v>4</v>
      </c>
      <c r="E72" s="69">
        <v>5</v>
      </c>
      <c r="F72" s="67">
        <f t="shared" si="3"/>
        <v>0.44444444444444442</v>
      </c>
      <c r="G72" s="33">
        <f t="shared" si="2"/>
        <v>0.55555555555555558</v>
      </c>
    </row>
    <row r="73" spans="1:7" s="58" customFormat="1" ht="19.5" customHeight="1" x14ac:dyDescent="0.25">
      <c r="A73" s="76"/>
      <c r="B73" s="68" t="s">
        <v>364</v>
      </c>
      <c r="C73" s="68" t="s">
        <v>685</v>
      </c>
      <c r="D73" s="69">
        <v>50</v>
      </c>
      <c r="E73" s="69">
        <v>82</v>
      </c>
      <c r="F73" s="67">
        <f t="shared" si="3"/>
        <v>0.37878787878787878</v>
      </c>
      <c r="G73" s="33">
        <f t="shared" si="2"/>
        <v>0.62121212121212122</v>
      </c>
    </row>
    <row r="74" spans="1:7" ht="19.5" customHeight="1" x14ac:dyDescent="0.35">
      <c r="A74" s="37"/>
      <c r="B74" s="68" t="s">
        <v>364</v>
      </c>
      <c r="C74" s="68" t="s">
        <v>686</v>
      </c>
      <c r="D74" s="69">
        <v>17</v>
      </c>
      <c r="E74" s="69">
        <v>79</v>
      </c>
      <c r="F74" s="67">
        <f t="shared" si="3"/>
        <v>0.17708333333333334</v>
      </c>
      <c r="G74" s="33">
        <f t="shared" si="2"/>
        <v>0.82291666666666663</v>
      </c>
    </row>
    <row r="75" spans="1:7" ht="19.5" customHeight="1" x14ac:dyDescent="0.35">
      <c r="A75" s="37"/>
      <c r="B75" s="68" t="s">
        <v>364</v>
      </c>
      <c r="C75" s="68" t="s">
        <v>687</v>
      </c>
      <c r="D75" s="69">
        <v>35</v>
      </c>
      <c r="E75" s="69">
        <v>44</v>
      </c>
      <c r="F75" s="67">
        <f t="shared" si="3"/>
        <v>0.44303797468354428</v>
      </c>
      <c r="G75" s="33">
        <f t="shared" si="2"/>
        <v>0.55696202531645567</v>
      </c>
    </row>
    <row r="76" spans="1:7" ht="19.5" customHeight="1" x14ac:dyDescent="0.35">
      <c r="A76" s="37"/>
      <c r="B76" s="68" t="s">
        <v>364</v>
      </c>
      <c r="C76" s="68" t="s">
        <v>688</v>
      </c>
      <c r="D76" s="69">
        <v>6</v>
      </c>
      <c r="E76" s="69">
        <v>2</v>
      </c>
      <c r="F76" s="67">
        <f t="shared" si="3"/>
        <v>0.75</v>
      </c>
      <c r="G76" s="33">
        <f t="shared" si="2"/>
        <v>0.25</v>
      </c>
    </row>
    <row r="77" spans="1:7" ht="19.5" customHeight="1" x14ac:dyDescent="0.35">
      <c r="A77" s="37"/>
      <c r="B77" s="68" t="s">
        <v>364</v>
      </c>
      <c r="C77" s="68" t="s">
        <v>689</v>
      </c>
      <c r="D77" s="69">
        <v>5</v>
      </c>
      <c r="E77" s="69">
        <v>7</v>
      </c>
      <c r="F77" s="67">
        <f t="shared" si="3"/>
        <v>0.41666666666666669</v>
      </c>
      <c r="G77" s="33">
        <f t="shared" si="2"/>
        <v>0.58333333333333337</v>
      </c>
    </row>
    <row r="78" spans="1:7" ht="19.5" customHeight="1" x14ac:dyDescent="0.35">
      <c r="A78" s="37"/>
      <c r="B78" s="68" t="s">
        <v>364</v>
      </c>
      <c r="C78" s="68" t="s">
        <v>690</v>
      </c>
      <c r="D78" s="69">
        <v>37</v>
      </c>
      <c r="E78" s="69">
        <v>49</v>
      </c>
      <c r="F78" s="67">
        <f t="shared" si="3"/>
        <v>0.43023255813953487</v>
      </c>
      <c r="G78" s="33">
        <f t="shared" si="2"/>
        <v>0.56976744186046513</v>
      </c>
    </row>
    <row r="79" spans="1:7" ht="19.5" customHeight="1" x14ac:dyDescent="0.35">
      <c r="A79" s="37"/>
      <c r="B79" s="68" t="s">
        <v>364</v>
      </c>
      <c r="C79" s="68" t="s">
        <v>691</v>
      </c>
      <c r="D79" s="69">
        <v>325</v>
      </c>
      <c r="E79" s="69">
        <v>204</v>
      </c>
      <c r="F79" s="67">
        <f t="shared" si="3"/>
        <v>0.61436672967863892</v>
      </c>
      <c r="G79" s="33">
        <f t="shared" si="2"/>
        <v>0.38563327032136108</v>
      </c>
    </row>
    <row r="80" spans="1:7" ht="19.5" customHeight="1" x14ac:dyDescent="0.35">
      <c r="A80" s="37"/>
      <c r="B80" s="68" t="s">
        <v>364</v>
      </c>
      <c r="C80" s="68" t="s">
        <v>692</v>
      </c>
      <c r="D80" s="69">
        <v>49</v>
      </c>
      <c r="E80" s="69">
        <v>12</v>
      </c>
      <c r="F80" s="67">
        <f t="shared" si="3"/>
        <v>0.80327868852459017</v>
      </c>
      <c r="G80" s="33">
        <f t="shared" si="2"/>
        <v>0.19672131147540983</v>
      </c>
    </row>
    <row r="81" spans="1:7" ht="19.5" customHeight="1" x14ac:dyDescent="0.35">
      <c r="A81" s="37"/>
      <c r="B81" s="68" t="s">
        <v>364</v>
      </c>
      <c r="C81" s="68" t="s">
        <v>693</v>
      </c>
      <c r="D81" s="69">
        <v>10</v>
      </c>
      <c r="E81" s="69">
        <v>3</v>
      </c>
      <c r="F81" s="67">
        <f t="shared" si="3"/>
        <v>0.76923076923076927</v>
      </c>
      <c r="G81" s="33">
        <f t="shared" si="2"/>
        <v>0.23076923076923078</v>
      </c>
    </row>
    <row r="82" spans="1:7" ht="19.5" customHeight="1" x14ac:dyDescent="0.35">
      <c r="A82" s="37"/>
      <c r="B82" s="68" t="s">
        <v>364</v>
      </c>
      <c r="C82" s="68" t="s">
        <v>694</v>
      </c>
      <c r="D82" s="69">
        <v>15</v>
      </c>
      <c r="E82" s="69">
        <v>21</v>
      </c>
      <c r="F82" s="67">
        <f t="shared" si="3"/>
        <v>0.41666666666666669</v>
      </c>
      <c r="G82" s="33">
        <f t="shared" si="2"/>
        <v>0.58333333333333337</v>
      </c>
    </row>
    <row r="83" spans="1:7" ht="19.5" customHeight="1" x14ac:dyDescent="0.35">
      <c r="A83" s="37"/>
      <c r="B83" s="68" t="s">
        <v>364</v>
      </c>
      <c r="C83" s="68" t="s">
        <v>695</v>
      </c>
      <c r="D83" s="69">
        <v>55</v>
      </c>
      <c r="E83" s="69">
        <v>125</v>
      </c>
      <c r="F83" s="67">
        <f t="shared" si="3"/>
        <v>0.30555555555555558</v>
      </c>
      <c r="G83" s="33">
        <f t="shared" si="2"/>
        <v>0.69444444444444442</v>
      </c>
    </row>
    <row r="84" spans="1:7" ht="19.5" customHeight="1" x14ac:dyDescent="0.35">
      <c r="A84" s="37"/>
      <c r="B84" s="68" t="s">
        <v>364</v>
      </c>
      <c r="C84" s="68" t="s">
        <v>696</v>
      </c>
      <c r="D84" s="69">
        <v>4</v>
      </c>
      <c r="E84" s="69">
        <v>4</v>
      </c>
      <c r="F84" s="67">
        <f t="shared" si="3"/>
        <v>0.5</v>
      </c>
      <c r="G84" s="33">
        <f t="shared" si="2"/>
        <v>0.5</v>
      </c>
    </row>
    <row r="85" spans="1:7" ht="19.5" customHeight="1" x14ac:dyDescent="0.35">
      <c r="A85" s="37"/>
      <c r="B85" s="68" t="s">
        <v>367</v>
      </c>
      <c r="C85" s="68" t="s">
        <v>697</v>
      </c>
      <c r="D85" s="69">
        <v>344</v>
      </c>
      <c r="E85" s="69">
        <v>29</v>
      </c>
      <c r="F85" s="67">
        <f t="shared" si="3"/>
        <v>0.92225201072386054</v>
      </c>
      <c r="G85" s="33">
        <f t="shared" si="2"/>
        <v>7.7747989276139406E-2</v>
      </c>
    </row>
    <row r="86" spans="1:7" ht="19.5" customHeight="1" x14ac:dyDescent="0.35">
      <c r="A86" s="37"/>
      <c r="B86" s="68" t="s">
        <v>367</v>
      </c>
      <c r="C86" s="68" t="s">
        <v>698</v>
      </c>
      <c r="D86" s="69">
        <v>11</v>
      </c>
      <c r="E86" s="69">
        <v>2</v>
      </c>
      <c r="F86" s="67">
        <f t="shared" si="3"/>
        <v>0.84615384615384615</v>
      </c>
      <c r="G86" s="33">
        <f t="shared" si="2"/>
        <v>0.15384615384615385</v>
      </c>
    </row>
    <row r="87" spans="1:7" ht="19.5" customHeight="1" x14ac:dyDescent="0.35">
      <c r="A87" s="37"/>
      <c r="B87" s="68" t="s">
        <v>367</v>
      </c>
      <c r="C87" s="68" t="s">
        <v>368</v>
      </c>
      <c r="D87" s="69">
        <v>248</v>
      </c>
      <c r="E87" s="69">
        <v>41</v>
      </c>
      <c r="F87" s="67">
        <f t="shared" si="3"/>
        <v>0.8581314878892734</v>
      </c>
      <c r="G87" s="33">
        <f t="shared" si="2"/>
        <v>0.14186851211072665</v>
      </c>
    </row>
    <row r="89" spans="1:7" x14ac:dyDescent="0.35">
      <c r="B89" s="68" t="s">
        <v>364</v>
      </c>
      <c r="C89" s="68" t="s">
        <v>701</v>
      </c>
      <c r="D89" s="25">
        <f>SUM(D59:D84)</f>
        <v>881</v>
      </c>
      <c r="E89" s="25">
        <f>SUM(E59:E84)</f>
        <v>1205</v>
      </c>
    </row>
    <row r="100" spans="4:5" x14ac:dyDescent="0.35">
      <c r="D100" s="194"/>
      <c r="E100" s="194"/>
    </row>
    <row r="101" spans="4:5" x14ac:dyDescent="0.35">
      <c r="D101" s="194"/>
      <c r="E101" s="194"/>
    </row>
  </sheetData>
  <sheetProtection algorithmName="SHA-512" hashValue="2S1LRqAObYZ+rxjsLm5PejvX0IyGgLJrEGb3fHTTYNz0qW4Q/huF9J+tLasZJdER1ZRirvQWMhmrrfVY0dQ6/g==" saltValue="BcpfqkjL2knpJzNI//JaEQ==" spinCount="100000" sheet="1" objects="1" scenarios="1"/>
  <mergeCells count="10">
    <mergeCell ref="B1:G1"/>
    <mergeCell ref="H27:H31"/>
    <mergeCell ref="H43:H45"/>
    <mergeCell ref="H49:H56"/>
    <mergeCell ref="H41:H42"/>
    <mergeCell ref="H59:H60"/>
    <mergeCell ref="H9:H10"/>
    <mergeCell ref="H12:H13"/>
    <mergeCell ref="H18:H19"/>
    <mergeCell ref="H16:H17"/>
  </mergeCells>
  <pageMargins left="0.7" right="0.7" top="0.75" bottom="0.75" header="0.3" footer="0.3"/>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98AB5-FA97-4E61-AB6C-3CC0857AAAAB}">
  <dimension ref="A1:AG11"/>
  <sheetViews>
    <sheetView tabSelected="1" zoomScale="67" zoomScaleNormal="67" workbookViewId="0">
      <selection activeCell="B3" sqref="B3"/>
    </sheetView>
  </sheetViews>
  <sheetFormatPr baseColWidth="10" defaultRowHeight="14.5" x14ac:dyDescent="0.35"/>
  <cols>
    <col min="1" max="1" width="73.453125" customWidth="1"/>
    <col min="2" max="2" width="97.36328125" customWidth="1"/>
    <col min="3" max="3" width="116.6328125" customWidth="1"/>
  </cols>
  <sheetData>
    <row r="1" spans="1:33" ht="21" x14ac:dyDescent="0.5">
      <c r="A1" s="158" t="s">
        <v>2824</v>
      </c>
      <c r="B1" s="158" t="s">
        <v>2825</v>
      </c>
      <c r="C1" s="158" t="s">
        <v>2790</v>
      </c>
    </row>
    <row r="2" spans="1:33" ht="76" customHeight="1" x14ac:dyDescent="0.5">
      <c r="A2" s="159" t="s">
        <v>2826</v>
      </c>
      <c r="B2" s="159" t="s">
        <v>2827</v>
      </c>
      <c r="C2" s="160" t="s">
        <v>2828</v>
      </c>
    </row>
    <row r="3" spans="1:33" ht="111" customHeight="1" x14ac:dyDescent="0.5">
      <c r="A3" s="159" t="s">
        <v>2829</v>
      </c>
      <c r="B3" s="159" t="s">
        <v>2827</v>
      </c>
      <c r="C3" s="160" t="s">
        <v>2843</v>
      </c>
    </row>
    <row r="4" spans="1:33" ht="54" customHeight="1" x14ac:dyDescent="0.5">
      <c r="A4" s="159" t="s">
        <v>2845</v>
      </c>
      <c r="B4" s="159" t="s">
        <v>2830</v>
      </c>
      <c r="C4" s="165" t="s">
        <v>2844</v>
      </c>
    </row>
    <row r="5" spans="1:33" ht="147" x14ac:dyDescent="0.5">
      <c r="A5" s="159" t="s">
        <v>2831</v>
      </c>
      <c r="B5" s="159" t="s">
        <v>2830</v>
      </c>
      <c r="C5" s="160" t="s">
        <v>2832</v>
      </c>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row>
    <row r="6" spans="1:33" ht="65" customHeight="1" x14ac:dyDescent="0.5">
      <c r="A6" s="160" t="s">
        <v>2833</v>
      </c>
      <c r="B6" s="159" t="s">
        <v>2834</v>
      </c>
      <c r="C6" s="161" t="s">
        <v>2835</v>
      </c>
    </row>
    <row r="7" spans="1:33" ht="65" customHeight="1" x14ac:dyDescent="0.5">
      <c r="A7" s="160" t="s">
        <v>2838</v>
      </c>
      <c r="B7" s="159" t="s">
        <v>2839</v>
      </c>
      <c r="C7" s="165" t="s">
        <v>2840</v>
      </c>
    </row>
    <row r="8" spans="1:33" ht="70" customHeight="1" x14ac:dyDescent="0.5">
      <c r="A8" s="160" t="s">
        <v>2846</v>
      </c>
      <c r="B8" s="160" t="s">
        <v>2836</v>
      </c>
      <c r="C8" s="153" t="s">
        <v>2837</v>
      </c>
    </row>
    <row r="9" spans="1:33" ht="49" customHeight="1" x14ac:dyDescent="0.5">
      <c r="A9" s="160" t="s">
        <v>2848</v>
      </c>
      <c r="B9" s="160" t="s">
        <v>2836</v>
      </c>
      <c r="C9" s="153" t="s">
        <v>2837</v>
      </c>
    </row>
    <row r="10" spans="1:33" ht="67.5" customHeight="1" x14ac:dyDescent="0.5">
      <c r="A10" s="160" t="s">
        <v>2847</v>
      </c>
      <c r="B10" s="160" t="s">
        <v>2836</v>
      </c>
      <c r="C10" s="153" t="s">
        <v>2837</v>
      </c>
    </row>
    <row r="11" spans="1:33" x14ac:dyDescent="0.35">
      <c r="A11" s="163"/>
      <c r="B11" s="163"/>
      <c r="C11" s="163"/>
    </row>
  </sheetData>
  <sheetProtection algorithmName="SHA-512" hashValue="IPFD+mUWQmT/BTsI09oYEre5+4QV7c3+DCtXixocxX0BesTi6gb8/ERhCgj+wEEVeN8TWssnFgjyfFX/j5eOVQ==" saltValue="y4sq0CIseTRGxc/dxlHX2w==" spinCount="100000" sheet="1" objects="1" scenarios="1"/>
  <hyperlinks>
    <hyperlink ref="C6" r:id="rId1" display="https://www.u-bordeaux.fr/universite/nos-engagements/egalite-diversite" xr:uid="{D6ED1568-8E92-4739-8E00-FDC6F7950FC8}"/>
    <hyperlink ref="C4" r:id="rId2" xr:uid="{FCD23AD5-1B93-4195-A8A4-5FD791686CA3}"/>
    <hyperlink ref="C7" r:id="rId3" xr:uid="{2BD09492-FCE4-4D10-ABBC-F64D8684E0A2}"/>
  </hyperlinks>
  <pageMargins left="0.7" right="0.7" top="0.75" bottom="0.75" header="0.3" footer="0.3"/>
  <pageSetup paperSize="9" orientation="portrait"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27383-5BB8-4572-AD7E-08268A64D1BA}">
  <sheetPr>
    <tabColor theme="0"/>
  </sheetPr>
  <dimension ref="A1:H206"/>
  <sheetViews>
    <sheetView topLeftCell="B163" workbookViewId="0">
      <selection activeCell="G128" sqref="G128:G136"/>
    </sheetView>
  </sheetViews>
  <sheetFormatPr baseColWidth="10" defaultRowHeight="14.5" x14ac:dyDescent="0.35"/>
  <cols>
    <col min="1" max="1" width="20.54296875" customWidth="1"/>
    <col min="2" max="2" width="100.36328125" customWidth="1"/>
    <col min="3" max="3" width="66.81640625" customWidth="1"/>
    <col min="4" max="4" width="19.54296875" customWidth="1"/>
    <col min="5" max="5" width="17" customWidth="1"/>
    <col min="6" max="6" width="17.54296875" customWidth="1"/>
    <col min="7" max="7" width="17.81640625" customWidth="1"/>
  </cols>
  <sheetData>
    <row r="1" spans="1:7" x14ac:dyDescent="0.35">
      <c r="A1" s="202" t="s">
        <v>702</v>
      </c>
      <c r="B1" s="202"/>
      <c r="C1" s="202"/>
      <c r="D1" s="202"/>
      <c r="E1" s="202"/>
      <c r="F1" s="202"/>
      <c r="G1" s="202"/>
    </row>
    <row r="2" spans="1:7" x14ac:dyDescent="0.35">
      <c r="A2" s="31" t="s">
        <v>407</v>
      </c>
      <c r="B2" s="31" t="s">
        <v>408</v>
      </c>
      <c r="C2" s="31" t="s">
        <v>409</v>
      </c>
      <c r="D2" s="31" t="s">
        <v>637</v>
      </c>
      <c r="E2" s="31" t="s">
        <v>638</v>
      </c>
      <c r="F2" s="33" t="s">
        <v>635</v>
      </c>
      <c r="G2" s="33" t="s">
        <v>636</v>
      </c>
    </row>
    <row r="3" spans="1:7" x14ac:dyDescent="0.35">
      <c r="A3" s="73" t="s">
        <v>108</v>
      </c>
      <c r="B3" s="73" t="s">
        <v>109</v>
      </c>
      <c r="C3" s="73" t="s">
        <v>110</v>
      </c>
      <c r="D3" s="74">
        <v>50</v>
      </c>
      <c r="E3" s="74">
        <v>7</v>
      </c>
      <c r="F3" s="36">
        <f>D3/(E3+D3)</f>
        <v>0.8771929824561403</v>
      </c>
      <c r="G3" s="36">
        <f>E3/(D3+E3)</f>
        <v>0.12280701754385964</v>
      </c>
    </row>
    <row r="4" spans="1:7" x14ac:dyDescent="0.35">
      <c r="A4" s="73" t="s">
        <v>108</v>
      </c>
      <c r="B4" s="73" t="s">
        <v>109</v>
      </c>
      <c r="C4" s="73" t="s">
        <v>111</v>
      </c>
      <c r="D4" s="74">
        <v>124</v>
      </c>
      <c r="E4" s="74">
        <v>20</v>
      </c>
      <c r="F4" s="36">
        <f t="shared" ref="F4:F67" si="0">D4/(E4+D4)</f>
        <v>0.86111111111111116</v>
      </c>
      <c r="G4" s="36">
        <f t="shared" ref="G4:G67" si="1">E4/(D4+E4)</f>
        <v>0.1388888888888889</v>
      </c>
    </row>
    <row r="5" spans="1:7" x14ac:dyDescent="0.35">
      <c r="A5" s="73" t="s">
        <v>108</v>
      </c>
      <c r="B5" s="73" t="s">
        <v>109</v>
      </c>
      <c r="C5" s="73" t="s">
        <v>112</v>
      </c>
      <c r="D5" s="74">
        <v>56</v>
      </c>
      <c r="E5" s="74">
        <v>5</v>
      </c>
      <c r="F5" s="36">
        <f t="shared" si="0"/>
        <v>0.91803278688524592</v>
      </c>
      <c r="G5" s="36">
        <f t="shared" si="1"/>
        <v>8.1967213114754092E-2</v>
      </c>
    </row>
    <row r="6" spans="1:7" x14ac:dyDescent="0.35">
      <c r="A6" s="73" t="s">
        <v>108</v>
      </c>
      <c r="B6" s="73" t="s">
        <v>109</v>
      </c>
      <c r="C6" s="73" t="s">
        <v>113</v>
      </c>
      <c r="D6" s="74">
        <v>8</v>
      </c>
      <c r="E6" s="74">
        <v>3</v>
      </c>
      <c r="F6" s="36">
        <f t="shared" si="0"/>
        <v>0.72727272727272729</v>
      </c>
      <c r="G6" s="36">
        <f t="shared" si="1"/>
        <v>0.27272727272727271</v>
      </c>
    </row>
    <row r="7" spans="1:7" x14ac:dyDescent="0.35">
      <c r="A7" s="73" t="s">
        <v>108</v>
      </c>
      <c r="B7" s="73" t="s">
        <v>109</v>
      </c>
      <c r="C7" s="73" t="s">
        <v>114</v>
      </c>
      <c r="D7" s="74">
        <v>5</v>
      </c>
      <c r="E7" s="74">
        <v>1</v>
      </c>
      <c r="F7" s="36">
        <f t="shared" si="0"/>
        <v>0.83333333333333337</v>
      </c>
      <c r="G7" s="36">
        <f t="shared" si="1"/>
        <v>0.16666666666666666</v>
      </c>
    </row>
    <row r="8" spans="1:7" x14ac:dyDescent="0.35">
      <c r="A8" s="73" t="s">
        <v>108</v>
      </c>
      <c r="B8" s="73" t="s">
        <v>109</v>
      </c>
      <c r="C8" s="73" t="s">
        <v>115</v>
      </c>
      <c r="D8" s="74">
        <v>89</v>
      </c>
      <c r="E8" s="74">
        <v>17</v>
      </c>
      <c r="F8" s="36">
        <f t="shared" si="0"/>
        <v>0.839622641509434</v>
      </c>
      <c r="G8" s="36">
        <f t="shared" si="1"/>
        <v>0.16037735849056603</v>
      </c>
    </row>
    <row r="9" spans="1:7" x14ac:dyDescent="0.35">
      <c r="A9" s="73" t="s">
        <v>108</v>
      </c>
      <c r="B9" s="73" t="s">
        <v>109</v>
      </c>
      <c r="C9" s="73" t="s">
        <v>116</v>
      </c>
      <c r="D9" s="74">
        <v>52</v>
      </c>
      <c r="E9" s="74">
        <v>11</v>
      </c>
      <c r="F9" s="36">
        <f t="shared" si="0"/>
        <v>0.82539682539682535</v>
      </c>
      <c r="G9" s="36">
        <f t="shared" si="1"/>
        <v>0.17460317460317459</v>
      </c>
    </row>
    <row r="10" spans="1:7" x14ac:dyDescent="0.35">
      <c r="A10" s="73" t="s">
        <v>108</v>
      </c>
      <c r="B10" s="73" t="s">
        <v>117</v>
      </c>
      <c r="C10" s="73" t="s">
        <v>118</v>
      </c>
      <c r="D10" s="74">
        <v>3</v>
      </c>
      <c r="E10" s="74">
        <v>4</v>
      </c>
      <c r="F10" s="36">
        <f t="shared" si="0"/>
        <v>0.42857142857142855</v>
      </c>
      <c r="G10" s="36">
        <f t="shared" si="1"/>
        <v>0.5714285714285714</v>
      </c>
    </row>
    <row r="11" spans="1:7" x14ac:dyDescent="0.35">
      <c r="A11" s="73" t="s">
        <v>108</v>
      </c>
      <c r="B11" s="73" t="s">
        <v>117</v>
      </c>
      <c r="C11" s="73" t="s">
        <v>119</v>
      </c>
      <c r="D11" s="74">
        <v>9</v>
      </c>
      <c r="E11" s="74">
        <v>5</v>
      </c>
      <c r="F11" s="36">
        <f t="shared" si="0"/>
        <v>0.6428571428571429</v>
      </c>
      <c r="G11" s="36">
        <f t="shared" si="1"/>
        <v>0.35714285714285715</v>
      </c>
    </row>
    <row r="12" spans="1:7" x14ac:dyDescent="0.35">
      <c r="A12" s="73" t="s">
        <v>108</v>
      </c>
      <c r="B12" s="73" t="s">
        <v>117</v>
      </c>
      <c r="C12" s="73" t="s">
        <v>120</v>
      </c>
      <c r="D12" s="74">
        <v>14</v>
      </c>
      <c r="E12" s="74">
        <v>11</v>
      </c>
      <c r="F12" s="36">
        <f t="shared" si="0"/>
        <v>0.56000000000000005</v>
      </c>
      <c r="G12" s="36">
        <f t="shared" si="1"/>
        <v>0.44</v>
      </c>
    </row>
    <row r="13" spans="1:7" x14ac:dyDescent="0.35">
      <c r="A13" s="73" t="s">
        <v>108</v>
      </c>
      <c r="B13" s="73" t="s">
        <v>117</v>
      </c>
      <c r="C13" s="73" t="s">
        <v>121</v>
      </c>
      <c r="D13" s="74">
        <v>14</v>
      </c>
      <c r="E13" s="74">
        <v>36</v>
      </c>
      <c r="F13" s="36">
        <f t="shared" si="0"/>
        <v>0.28000000000000003</v>
      </c>
      <c r="G13" s="36">
        <f t="shared" si="1"/>
        <v>0.72</v>
      </c>
    </row>
    <row r="14" spans="1:7" x14ac:dyDescent="0.35">
      <c r="A14" s="73" t="s">
        <v>108</v>
      </c>
      <c r="B14" s="73" t="s">
        <v>117</v>
      </c>
      <c r="C14" s="73" t="s">
        <v>122</v>
      </c>
      <c r="D14" s="74">
        <v>1</v>
      </c>
      <c r="E14" s="74">
        <v>2</v>
      </c>
      <c r="F14" s="36">
        <f t="shared" si="0"/>
        <v>0.33333333333333331</v>
      </c>
      <c r="G14" s="36">
        <f t="shared" si="1"/>
        <v>0.66666666666666663</v>
      </c>
    </row>
    <row r="15" spans="1:7" x14ac:dyDescent="0.35">
      <c r="A15" s="73" t="s">
        <v>108</v>
      </c>
      <c r="B15" s="73" t="s">
        <v>117</v>
      </c>
      <c r="C15" s="73" t="s">
        <v>703</v>
      </c>
      <c r="D15" s="74">
        <v>1</v>
      </c>
      <c r="E15" s="74"/>
      <c r="F15" s="36">
        <f t="shared" si="0"/>
        <v>1</v>
      </c>
      <c r="G15" s="36">
        <f t="shared" si="1"/>
        <v>0</v>
      </c>
    </row>
    <row r="16" spans="1:7" x14ac:dyDescent="0.35">
      <c r="A16" s="73" t="s">
        <v>108</v>
      </c>
      <c r="B16" s="73" t="s">
        <v>117</v>
      </c>
      <c r="C16" s="73" t="s">
        <v>123</v>
      </c>
      <c r="D16" s="74">
        <v>6</v>
      </c>
      <c r="E16" s="74">
        <v>16</v>
      </c>
      <c r="F16" s="36">
        <f t="shared" si="0"/>
        <v>0.27272727272727271</v>
      </c>
      <c r="G16" s="36">
        <f t="shared" si="1"/>
        <v>0.72727272727272729</v>
      </c>
    </row>
    <row r="17" spans="1:7" x14ac:dyDescent="0.35">
      <c r="A17" s="73" t="s">
        <v>108</v>
      </c>
      <c r="B17" s="73" t="s">
        <v>117</v>
      </c>
      <c r="C17" s="73" t="s">
        <v>704</v>
      </c>
      <c r="D17" s="74">
        <v>3</v>
      </c>
      <c r="E17" s="74">
        <v>1</v>
      </c>
      <c r="F17" s="36">
        <f t="shared" si="0"/>
        <v>0.75</v>
      </c>
      <c r="G17" s="36">
        <f t="shared" si="1"/>
        <v>0.25</v>
      </c>
    </row>
    <row r="18" spans="1:7" x14ac:dyDescent="0.35">
      <c r="A18" s="73" t="s">
        <v>108</v>
      </c>
      <c r="B18" s="73" t="s">
        <v>117</v>
      </c>
      <c r="C18" s="73" t="s">
        <v>124</v>
      </c>
      <c r="D18" s="74">
        <v>1</v>
      </c>
      <c r="E18" s="74">
        <v>12</v>
      </c>
      <c r="F18" s="36">
        <f t="shared" si="0"/>
        <v>7.6923076923076927E-2</v>
      </c>
      <c r="G18" s="36">
        <f t="shared" si="1"/>
        <v>0.92307692307692313</v>
      </c>
    </row>
    <row r="19" spans="1:7" x14ac:dyDescent="0.35">
      <c r="A19" s="73" t="s">
        <v>108</v>
      </c>
      <c r="B19" s="73" t="s">
        <v>117</v>
      </c>
      <c r="C19" s="73" t="s">
        <v>125</v>
      </c>
      <c r="D19" s="74">
        <v>25</v>
      </c>
      <c r="E19" s="74">
        <v>7</v>
      </c>
      <c r="F19" s="36">
        <f t="shared" si="0"/>
        <v>0.78125</v>
      </c>
      <c r="G19" s="36">
        <f t="shared" si="1"/>
        <v>0.21875</v>
      </c>
    </row>
    <row r="20" spans="1:7" x14ac:dyDescent="0.35">
      <c r="A20" s="73" t="s">
        <v>108</v>
      </c>
      <c r="B20" s="73" t="s">
        <v>117</v>
      </c>
      <c r="C20" s="73" t="s">
        <v>126</v>
      </c>
      <c r="D20" s="74">
        <v>12</v>
      </c>
      <c r="E20" s="74">
        <v>9</v>
      </c>
      <c r="F20" s="36">
        <f t="shared" si="0"/>
        <v>0.5714285714285714</v>
      </c>
      <c r="G20" s="36">
        <f t="shared" si="1"/>
        <v>0.42857142857142855</v>
      </c>
    </row>
    <row r="21" spans="1:7" x14ac:dyDescent="0.35">
      <c r="A21" s="73" t="s">
        <v>108</v>
      </c>
      <c r="B21" s="73" t="s">
        <v>117</v>
      </c>
      <c r="C21" s="73" t="s">
        <v>705</v>
      </c>
      <c r="D21" s="74">
        <v>3</v>
      </c>
      <c r="E21" s="74">
        <v>4</v>
      </c>
      <c r="F21" s="36">
        <f t="shared" si="0"/>
        <v>0.42857142857142855</v>
      </c>
      <c r="G21" s="36">
        <f t="shared" si="1"/>
        <v>0.5714285714285714</v>
      </c>
    </row>
    <row r="22" spans="1:7" x14ac:dyDescent="0.35">
      <c r="A22" s="73" t="s">
        <v>108</v>
      </c>
      <c r="B22" s="73" t="s">
        <v>88</v>
      </c>
      <c r="C22" s="73" t="s">
        <v>127</v>
      </c>
      <c r="D22" s="74">
        <v>19</v>
      </c>
      <c r="E22" s="74">
        <v>3</v>
      </c>
      <c r="F22" s="36">
        <f t="shared" si="0"/>
        <v>0.86363636363636365</v>
      </c>
      <c r="G22" s="36">
        <f t="shared" si="1"/>
        <v>0.13636363636363635</v>
      </c>
    </row>
    <row r="23" spans="1:7" x14ac:dyDescent="0.35">
      <c r="A23" s="73" t="s">
        <v>108</v>
      </c>
      <c r="B23" s="73" t="s">
        <v>128</v>
      </c>
      <c r="C23" s="73" t="s">
        <v>129</v>
      </c>
      <c r="D23" s="74">
        <v>15</v>
      </c>
      <c r="E23" s="74">
        <v>3</v>
      </c>
      <c r="F23" s="36">
        <f t="shared" si="0"/>
        <v>0.83333333333333337</v>
      </c>
      <c r="G23" s="36">
        <f t="shared" si="1"/>
        <v>0.16666666666666666</v>
      </c>
    </row>
    <row r="24" spans="1:7" x14ac:dyDescent="0.35">
      <c r="A24" s="73" t="s">
        <v>130</v>
      </c>
      <c r="B24" s="73" t="s">
        <v>47</v>
      </c>
      <c r="C24" s="73" t="s">
        <v>706</v>
      </c>
      <c r="D24" s="74">
        <v>26</v>
      </c>
      <c r="E24" s="74">
        <v>14</v>
      </c>
      <c r="F24" s="36">
        <f t="shared" si="0"/>
        <v>0.65</v>
      </c>
      <c r="G24" s="36">
        <f t="shared" si="1"/>
        <v>0.35</v>
      </c>
    </row>
    <row r="25" spans="1:7" x14ac:dyDescent="0.35">
      <c r="A25" s="73" t="s">
        <v>130</v>
      </c>
      <c r="B25" s="73" t="s">
        <v>48</v>
      </c>
      <c r="C25" s="73" t="s">
        <v>131</v>
      </c>
      <c r="D25" s="74">
        <v>10</v>
      </c>
      <c r="E25" s="74">
        <v>2</v>
      </c>
      <c r="F25" s="36">
        <f t="shared" si="0"/>
        <v>0.83333333333333337</v>
      </c>
      <c r="G25" s="36">
        <f t="shared" si="1"/>
        <v>0.16666666666666666</v>
      </c>
    </row>
    <row r="26" spans="1:7" x14ac:dyDescent="0.35">
      <c r="A26" s="73" t="s">
        <v>130</v>
      </c>
      <c r="B26" s="73" t="s">
        <v>48</v>
      </c>
      <c r="C26" s="73" t="s">
        <v>132</v>
      </c>
      <c r="D26" s="74">
        <v>9</v>
      </c>
      <c r="E26" s="74">
        <v>1</v>
      </c>
      <c r="F26" s="36">
        <f t="shared" si="0"/>
        <v>0.9</v>
      </c>
      <c r="G26" s="36">
        <f t="shared" si="1"/>
        <v>0.1</v>
      </c>
    </row>
    <row r="27" spans="1:7" x14ac:dyDescent="0.35">
      <c r="A27" s="73" t="s">
        <v>130</v>
      </c>
      <c r="B27" s="73" t="s">
        <v>48</v>
      </c>
      <c r="C27" s="73" t="s">
        <v>133</v>
      </c>
      <c r="D27" s="74">
        <v>5</v>
      </c>
      <c r="E27" s="74">
        <v>8</v>
      </c>
      <c r="F27" s="36">
        <f t="shared" si="0"/>
        <v>0.38461538461538464</v>
      </c>
      <c r="G27" s="36">
        <f t="shared" si="1"/>
        <v>0.61538461538461542</v>
      </c>
    </row>
    <row r="28" spans="1:7" x14ac:dyDescent="0.35">
      <c r="A28" s="73" t="s">
        <v>130</v>
      </c>
      <c r="B28" s="73" t="s">
        <v>49</v>
      </c>
      <c r="C28" s="73" t="s">
        <v>134</v>
      </c>
      <c r="D28" s="74">
        <v>6</v>
      </c>
      <c r="E28" s="74">
        <v>8</v>
      </c>
      <c r="F28" s="36">
        <f t="shared" si="0"/>
        <v>0.42857142857142855</v>
      </c>
      <c r="G28" s="36">
        <f t="shared" si="1"/>
        <v>0.5714285714285714</v>
      </c>
    </row>
    <row r="29" spans="1:7" x14ac:dyDescent="0.35">
      <c r="A29" s="73" t="s">
        <v>130</v>
      </c>
      <c r="B29" s="73" t="s">
        <v>50</v>
      </c>
      <c r="C29" s="73" t="s">
        <v>135</v>
      </c>
      <c r="D29" s="74">
        <v>23</v>
      </c>
      <c r="E29" s="74">
        <v>15</v>
      </c>
      <c r="F29" s="36">
        <f t="shared" si="0"/>
        <v>0.60526315789473684</v>
      </c>
      <c r="G29" s="36">
        <f t="shared" si="1"/>
        <v>0.39473684210526316</v>
      </c>
    </row>
    <row r="30" spans="1:7" x14ac:dyDescent="0.35">
      <c r="A30" s="73" t="s">
        <v>130</v>
      </c>
      <c r="B30" s="73" t="s">
        <v>51</v>
      </c>
      <c r="C30" s="73" t="s">
        <v>136</v>
      </c>
      <c r="D30" s="74">
        <v>8</v>
      </c>
      <c r="E30" s="74">
        <v>6</v>
      </c>
      <c r="F30" s="36">
        <f t="shared" si="0"/>
        <v>0.5714285714285714</v>
      </c>
      <c r="G30" s="36">
        <f t="shared" si="1"/>
        <v>0.42857142857142855</v>
      </c>
    </row>
    <row r="31" spans="1:7" x14ac:dyDescent="0.35">
      <c r="A31" s="73" t="s">
        <v>130</v>
      </c>
      <c r="B31" s="73" t="s">
        <v>51</v>
      </c>
      <c r="C31" s="73" t="s">
        <v>137</v>
      </c>
      <c r="D31" s="74">
        <v>5</v>
      </c>
      <c r="E31" s="74">
        <v>7</v>
      </c>
      <c r="F31" s="36">
        <f t="shared" si="0"/>
        <v>0.41666666666666669</v>
      </c>
      <c r="G31" s="36">
        <f t="shared" si="1"/>
        <v>0.58333333333333337</v>
      </c>
    </row>
    <row r="32" spans="1:7" x14ac:dyDescent="0.35">
      <c r="A32" s="73" t="s">
        <v>130</v>
      </c>
      <c r="B32" s="73" t="s">
        <v>52</v>
      </c>
      <c r="C32" s="73" t="s">
        <v>138</v>
      </c>
      <c r="D32" s="74">
        <v>9</v>
      </c>
      <c r="E32" s="74">
        <v>4</v>
      </c>
      <c r="F32" s="36">
        <f t="shared" si="0"/>
        <v>0.69230769230769229</v>
      </c>
      <c r="G32" s="36">
        <f t="shared" si="1"/>
        <v>0.30769230769230771</v>
      </c>
    </row>
    <row r="33" spans="1:7" x14ac:dyDescent="0.35">
      <c r="A33" s="73" t="s">
        <v>130</v>
      </c>
      <c r="B33" s="73" t="s">
        <v>52</v>
      </c>
      <c r="C33" s="73" t="s">
        <v>139</v>
      </c>
      <c r="D33" s="74">
        <v>16</v>
      </c>
      <c r="E33" s="74">
        <v>14</v>
      </c>
      <c r="F33" s="36">
        <f t="shared" si="0"/>
        <v>0.53333333333333333</v>
      </c>
      <c r="G33" s="36">
        <f t="shared" si="1"/>
        <v>0.46666666666666667</v>
      </c>
    </row>
    <row r="34" spans="1:7" x14ac:dyDescent="0.35">
      <c r="A34" s="73" t="s">
        <v>130</v>
      </c>
      <c r="B34" s="73" t="s">
        <v>52</v>
      </c>
      <c r="C34" s="73" t="s">
        <v>140</v>
      </c>
      <c r="D34" s="74">
        <v>14</v>
      </c>
      <c r="E34" s="74">
        <v>12</v>
      </c>
      <c r="F34" s="36">
        <f t="shared" si="0"/>
        <v>0.53846153846153844</v>
      </c>
      <c r="G34" s="36">
        <f t="shared" si="1"/>
        <v>0.46153846153846156</v>
      </c>
    </row>
    <row r="35" spans="1:7" x14ac:dyDescent="0.35">
      <c r="A35" s="73" t="s">
        <v>130</v>
      </c>
      <c r="B35" s="73" t="s">
        <v>53</v>
      </c>
      <c r="C35" s="73" t="s">
        <v>141</v>
      </c>
      <c r="D35" s="74">
        <v>40</v>
      </c>
      <c r="E35" s="74">
        <v>16</v>
      </c>
      <c r="F35" s="36">
        <f t="shared" si="0"/>
        <v>0.7142857142857143</v>
      </c>
      <c r="G35" s="36">
        <f t="shared" si="1"/>
        <v>0.2857142857142857</v>
      </c>
    </row>
    <row r="36" spans="1:7" x14ac:dyDescent="0.35">
      <c r="A36" s="73" t="s">
        <v>130</v>
      </c>
      <c r="B36" s="73" t="s">
        <v>53</v>
      </c>
      <c r="C36" s="73" t="s">
        <v>707</v>
      </c>
      <c r="D36" s="74">
        <v>13</v>
      </c>
      <c r="E36" s="74">
        <v>5</v>
      </c>
      <c r="F36" s="36">
        <f t="shared" si="0"/>
        <v>0.72222222222222221</v>
      </c>
      <c r="G36" s="36">
        <f t="shared" si="1"/>
        <v>0.27777777777777779</v>
      </c>
    </row>
    <row r="37" spans="1:7" x14ac:dyDescent="0.35">
      <c r="A37" s="73" t="s">
        <v>130</v>
      </c>
      <c r="B37" s="73" t="s">
        <v>54</v>
      </c>
      <c r="C37" s="73" t="s">
        <v>142</v>
      </c>
      <c r="D37" s="74">
        <v>6</v>
      </c>
      <c r="E37" s="74">
        <v>6</v>
      </c>
      <c r="F37" s="36">
        <f t="shared" si="0"/>
        <v>0.5</v>
      </c>
      <c r="G37" s="36">
        <f t="shared" si="1"/>
        <v>0.5</v>
      </c>
    </row>
    <row r="38" spans="1:7" x14ac:dyDescent="0.35">
      <c r="A38" s="73" t="s">
        <v>130</v>
      </c>
      <c r="B38" s="73" t="s">
        <v>54</v>
      </c>
      <c r="C38" s="73" t="s">
        <v>143</v>
      </c>
      <c r="D38" s="74">
        <v>18</v>
      </c>
      <c r="E38" s="74">
        <v>9</v>
      </c>
      <c r="F38" s="36">
        <f t="shared" si="0"/>
        <v>0.66666666666666663</v>
      </c>
      <c r="G38" s="36">
        <f t="shared" si="1"/>
        <v>0.33333333333333331</v>
      </c>
    </row>
    <row r="39" spans="1:7" x14ac:dyDescent="0.35">
      <c r="A39" s="73" t="s">
        <v>130</v>
      </c>
      <c r="B39" s="73" t="s">
        <v>54</v>
      </c>
      <c r="C39" s="73" t="s">
        <v>708</v>
      </c>
      <c r="D39" s="74">
        <v>2</v>
      </c>
      <c r="E39" s="74">
        <v>3</v>
      </c>
      <c r="F39" s="36">
        <f t="shared" si="0"/>
        <v>0.4</v>
      </c>
      <c r="G39" s="36">
        <f t="shared" si="1"/>
        <v>0.6</v>
      </c>
    </row>
    <row r="40" spans="1:7" x14ac:dyDescent="0.35">
      <c r="A40" s="73" t="s">
        <v>130</v>
      </c>
      <c r="B40" s="73" t="s">
        <v>54</v>
      </c>
      <c r="C40" s="73" t="s">
        <v>709</v>
      </c>
      <c r="D40" s="74">
        <v>11</v>
      </c>
      <c r="E40" s="74">
        <v>6</v>
      </c>
      <c r="F40" s="36">
        <f t="shared" si="0"/>
        <v>0.6470588235294118</v>
      </c>
      <c r="G40" s="36">
        <f t="shared" si="1"/>
        <v>0.35294117647058826</v>
      </c>
    </row>
    <row r="41" spans="1:7" x14ac:dyDescent="0.35">
      <c r="A41" s="73" t="s">
        <v>130</v>
      </c>
      <c r="B41" s="73" t="s">
        <v>54</v>
      </c>
      <c r="C41" s="73" t="s">
        <v>144</v>
      </c>
      <c r="D41" s="74">
        <v>14</v>
      </c>
      <c r="E41" s="74">
        <v>2</v>
      </c>
      <c r="F41" s="36">
        <f t="shared" si="0"/>
        <v>0.875</v>
      </c>
      <c r="G41" s="36">
        <f t="shared" si="1"/>
        <v>0.125</v>
      </c>
    </row>
    <row r="42" spans="1:7" x14ac:dyDescent="0.35">
      <c r="A42" s="73" t="s">
        <v>130</v>
      </c>
      <c r="B42" s="73" t="s">
        <v>54</v>
      </c>
      <c r="C42" s="73" t="s">
        <v>145</v>
      </c>
      <c r="D42" s="74">
        <v>12</v>
      </c>
      <c r="E42" s="74">
        <v>18</v>
      </c>
      <c r="F42" s="36">
        <f t="shared" si="0"/>
        <v>0.4</v>
      </c>
      <c r="G42" s="36">
        <f t="shared" si="1"/>
        <v>0.6</v>
      </c>
    </row>
    <row r="43" spans="1:7" x14ac:dyDescent="0.35">
      <c r="A43" s="73" t="s">
        <v>130</v>
      </c>
      <c r="B43" s="73" t="s">
        <v>54</v>
      </c>
      <c r="C43" s="73" t="s">
        <v>146</v>
      </c>
      <c r="D43" s="74">
        <v>9</v>
      </c>
      <c r="E43" s="74">
        <v>2</v>
      </c>
      <c r="F43" s="36">
        <f t="shared" si="0"/>
        <v>0.81818181818181823</v>
      </c>
      <c r="G43" s="36">
        <f t="shared" si="1"/>
        <v>0.18181818181818182</v>
      </c>
    </row>
    <row r="44" spans="1:7" x14ac:dyDescent="0.35">
      <c r="A44" s="73" t="s">
        <v>130</v>
      </c>
      <c r="B44" s="73" t="s">
        <v>54</v>
      </c>
      <c r="C44" s="73" t="s">
        <v>147</v>
      </c>
      <c r="D44" s="74">
        <v>1</v>
      </c>
      <c r="E44" s="74">
        <v>5</v>
      </c>
      <c r="F44" s="36">
        <f t="shared" si="0"/>
        <v>0.16666666666666666</v>
      </c>
      <c r="G44" s="36">
        <f t="shared" si="1"/>
        <v>0.83333333333333337</v>
      </c>
    </row>
    <row r="45" spans="1:7" x14ac:dyDescent="0.35">
      <c r="A45" s="73" t="s">
        <v>130</v>
      </c>
      <c r="B45" s="73" t="s">
        <v>54</v>
      </c>
      <c r="C45" s="73" t="s">
        <v>148</v>
      </c>
      <c r="D45" s="74">
        <v>8</v>
      </c>
      <c r="E45" s="74">
        <v>3</v>
      </c>
      <c r="F45" s="36">
        <f t="shared" si="0"/>
        <v>0.72727272727272729</v>
      </c>
      <c r="G45" s="36">
        <f t="shared" si="1"/>
        <v>0.27272727272727271</v>
      </c>
    </row>
    <row r="46" spans="1:7" x14ac:dyDescent="0.35">
      <c r="A46" s="73" t="s">
        <v>130</v>
      </c>
      <c r="B46" s="73" t="s">
        <v>149</v>
      </c>
      <c r="C46" s="73" t="s">
        <v>150</v>
      </c>
      <c r="D46" s="74">
        <v>16</v>
      </c>
      <c r="E46" s="74">
        <v>20</v>
      </c>
      <c r="F46" s="36">
        <f t="shared" si="0"/>
        <v>0.44444444444444442</v>
      </c>
      <c r="G46" s="36">
        <f t="shared" si="1"/>
        <v>0.55555555555555558</v>
      </c>
    </row>
    <row r="47" spans="1:7" x14ac:dyDescent="0.35">
      <c r="A47" s="73" t="s">
        <v>130</v>
      </c>
      <c r="B47" s="73" t="s">
        <v>151</v>
      </c>
      <c r="C47" s="73" t="s">
        <v>152</v>
      </c>
      <c r="D47" s="74">
        <v>9</v>
      </c>
      <c r="E47" s="74">
        <v>19</v>
      </c>
      <c r="F47" s="36">
        <f t="shared" si="0"/>
        <v>0.32142857142857145</v>
      </c>
      <c r="G47" s="36">
        <f t="shared" si="1"/>
        <v>0.6785714285714286</v>
      </c>
    </row>
    <row r="48" spans="1:7" x14ac:dyDescent="0.35">
      <c r="A48" s="73" t="s">
        <v>130</v>
      </c>
      <c r="B48" s="73" t="s">
        <v>329</v>
      </c>
      <c r="C48" s="73" t="s">
        <v>710</v>
      </c>
      <c r="D48" s="74">
        <v>3</v>
      </c>
      <c r="E48" s="74">
        <v>3</v>
      </c>
      <c r="F48" s="36">
        <f t="shared" si="0"/>
        <v>0.5</v>
      </c>
      <c r="G48" s="36">
        <f t="shared" si="1"/>
        <v>0.5</v>
      </c>
    </row>
    <row r="49" spans="1:7" x14ac:dyDescent="0.35">
      <c r="A49" s="73" t="s">
        <v>130</v>
      </c>
      <c r="B49" s="73" t="s">
        <v>57</v>
      </c>
      <c r="C49" s="73" t="s">
        <v>711</v>
      </c>
      <c r="D49" s="74">
        <v>25</v>
      </c>
      <c r="E49" s="74">
        <v>11</v>
      </c>
      <c r="F49" s="36">
        <f t="shared" si="0"/>
        <v>0.69444444444444442</v>
      </c>
      <c r="G49" s="36">
        <f t="shared" si="1"/>
        <v>0.30555555555555558</v>
      </c>
    </row>
    <row r="50" spans="1:7" x14ac:dyDescent="0.35">
      <c r="A50" s="73" t="s">
        <v>130</v>
      </c>
      <c r="B50" s="73" t="s">
        <v>58</v>
      </c>
      <c r="C50" s="73" t="s">
        <v>153</v>
      </c>
      <c r="D50" s="74">
        <v>29</v>
      </c>
      <c r="E50" s="74">
        <v>2</v>
      </c>
      <c r="F50" s="36">
        <f t="shared" si="0"/>
        <v>0.93548387096774188</v>
      </c>
      <c r="G50" s="36">
        <f t="shared" si="1"/>
        <v>6.4516129032258063E-2</v>
      </c>
    </row>
    <row r="51" spans="1:7" x14ac:dyDescent="0.35">
      <c r="A51" s="73" t="s">
        <v>130</v>
      </c>
      <c r="B51" s="73" t="s">
        <v>59</v>
      </c>
      <c r="C51" s="73" t="s">
        <v>154</v>
      </c>
      <c r="D51" s="74">
        <v>14</v>
      </c>
      <c r="E51" s="74">
        <v>7</v>
      </c>
      <c r="F51" s="36">
        <f t="shared" si="0"/>
        <v>0.66666666666666663</v>
      </c>
      <c r="G51" s="36">
        <f t="shared" si="1"/>
        <v>0.33333333333333331</v>
      </c>
    </row>
    <row r="52" spans="1:7" x14ac:dyDescent="0.35">
      <c r="A52" s="73" t="s">
        <v>130</v>
      </c>
      <c r="B52" s="73" t="s">
        <v>59</v>
      </c>
      <c r="C52" s="73" t="s">
        <v>155</v>
      </c>
      <c r="D52" s="74">
        <v>20</v>
      </c>
      <c r="E52" s="74">
        <v>5</v>
      </c>
      <c r="F52" s="36">
        <f t="shared" si="0"/>
        <v>0.8</v>
      </c>
      <c r="G52" s="36">
        <f t="shared" si="1"/>
        <v>0.2</v>
      </c>
    </row>
    <row r="53" spans="1:7" x14ac:dyDescent="0.35">
      <c r="A53" s="73" t="s">
        <v>130</v>
      </c>
      <c r="B53" s="73" t="s">
        <v>59</v>
      </c>
      <c r="C53" s="73" t="s">
        <v>156</v>
      </c>
      <c r="D53" s="74">
        <v>10</v>
      </c>
      <c r="E53" s="74">
        <v>9</v>
      </c>
      <c r="F53" s="36">
        <f t="shared" si="0"/>
        <v>0.52631578947368418</v>
      </c>
      <c r="G53" s="36">
        <f t="shared" si="1"/>
        <v>0.47368421052631576</v>
      </c>
    </row>
    <row r="54" spans="1:7" x14ac:dyDescent="0.35">
      <c r="A54" s="73" t="s">
        <v>130</v>
      </c>
      <c r="B54" s="73" t="s">
        <v>59</v>
      </c>
      <c r="C54" s="73" t="s">
        <v>157</v>
      </c>
      <c r="D54" s="74">
        <v>13</v>
      </c>
      <c r="E54" s="74">
        <v>8</v>
      </c>
      <c r="F54" s="36">
        <f t="shared" si="0"/>
        <v>0.61904761904761907</v>
      </c>
      <c r="G54" s="36">
        <f t="shared" si="1"/>
        <v>0.38095238095238093</v>
      </c>
    </row>
    <row r="55" spans="1:7" x14ac:dyDescent="0.35">
      <c r="A55" s="73" t="s">
        <v>130</v>
      </c>
      <c r="B55" s="73" t="s">
        <v>59</v>
      </c>
      <c r="C55" s="73" t="s">
        <v>158</v>
      </c>
      <c r="D55" s="74">
        <v>9</v>
      </c>
      <c r="E55" s="74">
        <v>2</v>
      </c>
      <c r="F55" s="36">
        <f t="shared" si="0"/>
        <v>0.81818181818181823</v>
      </c>
      <c r="G55" s="36">
        <f t="shared" si="1"/>
        <v>0.18181818181818182</v>
      </c>
    </row>
    <row r="56" spans="1:7" x14ac:dyDescent="0.35">
      <c r="A56" s="73" t="s">
        <v>130</v>
      </c>
      <c r="B56" s="73" t="s">
        <v>59</v>
      </c>
      <c r="C56" s="73" t="s">
        <v>159</v>
      </c>
      <c r="D56" s="74">
        <v>11</v>
      </c>
      <c r="E56" s="74">
        <v>15</v>
      </c>
      <c r="F56" s="36">
        <f t="shared" si="0"/>
        <v>0.42307692307692307</v>
      </c>
      <c r="G56" s="36">
        <f t="shared" si="1"/>
        <v>0.57692307692307687</v>
      </c>
    </row>
    <row r="57" spans="1:7" x14ac:dyDescent="0.35">
      <c r="A57" s="73" t="s">
        <v>130</v>
      </c>
      <c r="B57" s="73" t="s">
        <v>59</v>
      </c>
      <c r="C57" s="73" t="s">
        <v>160</v>
      </c>
      <c r="D57" s="74">
        <v>15</v>
      </c>
      <c r="E57" s="74">
        <v>11</v>
      </c>
      <c r="F57" s="36">
        <f t="shared" si="0"/>
        <v>0.57692307692307687</v>
      </c>
      <c r="G57" s="36">
        <f t="shared" si="1"/>
        <v>0.42307692307692307</v>
      </c>
    </row>
    <row r="58" spans="1:7" x14ac:dyDescent="0.35">
      <c r="A58" s="73" t="s">
        <v>130</v>
      </c>
      <c r="B58" s="73" t="s">
        <v>59</v>
      </c>
      <c r="C58" s="73" t="s">
        <v>161</v>
      </c>
      <c r="D58" s="74">
        <v>25</v>
      </c>
      <c r="E58" s="74">
        <v>7</v>
      </c>
      <c r="F58" s="36">
        <f t="shared" si="0"/>
        <v>0.78125</v>
      </c>
      <c r="G58" s="36">
        <f t="shared" si="1"/>
        <v>0.21875</v>
      </c>
    </row>
    <row r="59" spans="1:7" x14ac:dyDescent="0.35">
      <c r="A59" s="73" t="s">
        <v>130</v>
      </c>
      <c r="B59" s="73" t="s">
        <v>60</v>
      </c>
      <c r="C59" s="73" t="s">
        <v>162</v>
      </c>
      <c r="D59" s="74">
        <v>9</v>
      </c>
      <c r="E59" s="74">
        <v>4</v>
      </c>
      <c r="F59" s="36">
        <f t="shared" si="0"/>
        <v>0.69230769230769229</v>
      </c>
      <c r="G59" s="36">
        <f t="shared" si="1"/>
        <v>0.30769230769230771</v>
      </c>
    </row>
    <row r="60" spans="1:7" x14ac:dyDescent="0.35">
      <c r="A60" s="73" t="s">
        <v>130</v>
      </c>
      <c r="B60" s="73" t="s">
        <v>60</v>
      </c>
      <c r="C60" s="73" t="s">
        <v>163</v>
      </c>
      <c r="D60" s="74">
        <v>22</v>
      </c>
      <c r="E60" s="74">
        <v>3</v>
      </c>
      <c r="F60" s="36">
        <f t="shared" si="0"/>
        <v>0.88</v>
      </c>
      <c r="G60" s="36">
        <f t="shared" si="1"/>
        <v>0.12</v>
      </c>
    </row>
    <row r="61" spans="1:7" x14ac:dyDescent="0.35">
      <c r="A61" s="73" t="s">
        <v>130</v>
      </c>
      <c r="B61" s="73" t="s">
        <v>60</v>
      </c>
      <c r="C61" s="73" t="s">
        <v>164</v>
      </c>
      <c r="D61" s="74">
        <v>14</v>
      </c>
      <c r="E61" s="74">
        <v>6</v>
      </c>
      <c r="F61" s="36">
        <f t="shared" si="0"/>
        <v>0.7</v>
      </c>
      <c r="G61" s="36">
        <f t="shared" si="1"/>
        <v>0.3</v>
      </c>
    </row>
    <row r="62" spans="1:7" x14ac:dyDescent="0.35">
      <c r="A62" s="73" t="s">
        <v>130</v>
      </c>
      <c r="B62" s="73" t="s">
        <v>61</v>
      </c>
      <c r="C62" s="73" t="s">
        <v>712</v>
      </c>
      <c r="D62" s="74">
        <v>9</v>
      </c>
      <c r="E62" s="74">
        <v>1</v>
      </c>
      <c r="F62" s="36">
        <f t="shared" si="0"/>
        <v>0.9</v>
      </c>
      <c r="G62" s="36">
        <f t="shared" si="1"/>
        <v>0.1</v>
      </c>
    </row>
    <row r="63" spans="1:7" x14ac:dyDescent="0.35">
      <c r="A63" s="73" t="s">
        <v>130</v>
      </c>
      <c r="B63" s="73" t="s">
        <v>61</v>
      </c>
      <c r="C63" s="73" t="s">
        <v>165</v>
      </c>
      <c r="D63" s="74">
        <v>22</v>
      </c>
      <c r="E63" s="74">
        <v>6</v>
      </c>
      <c r="F63" s="36">
        <f t="shared" si="0"/>
        <v>0.7857142857142857</v>
      </c>
      <c r="G63" s="36">
        <f t="shared" si="1"/>
        <v>0.21428571428571427</v>
      </c>
    </row>
    <row r="64" spans="1:7" x14ac:dyDescent="0.35">
      <c r="A64" s="73" t="s">
        <v>130</v>
      </c>
      <c r="B64" s="73" t="s">
        <v>61</v>
      </c>
      <c r="C64" s="73" t="s">
        <v>166</v>
      </c>
      <c r="D64" s="74">
        <v>9</v>
      </c>
      <c r="E64" s="74">
        <v>1</v>
      </c>
      <c r="F64" s="36">
        <f t="shared" si="0"/>
        <v>0.9</v>
      </c>
      <c r="G64" s="36">
        <f t="shared" si="1"/>
        <v>0.1</v>
      </c>
    </row>
    <row r="65" spans="1:7" x14ac:dyDescent="0.35">
      <c r="A65" s="73" t="s">
        <v>130</v>
      </c>
      <c r="B65" s="73" t="s">
        <v>61</v>
      </c>
      <c r="C65" s="73" t="s">
        <v>167</v>
      </c>
      <c r="D65" s="74">
        <v>11</v>
      </c>
      <c r="E65" s="74">
        <v>5</v>
      </c>
      <c r="F65" s="36">
        <f t="shared" si="0"/>
        <v>0.6875</v>
      </c>
      <c r="G65" s="36">
        <f t="shared" si="1"/>
        <v>0.3125</v>
      </c>
    </row>
    <row r="66" spans="1:7" x14ac:dyDescent="0.35">
      <c r="A66" s="73" t="s">
        <v>130</v>
      </c>
      <c r="B66" s="73" t="s">
        <v>61</v>
      </c>
      <c r="C66" s="73" t="s">
        <v>168</v>
      </c>
      <c r="D66" s="74">
        <v>30</v>
      </c>
      <c r="E66" s="74">
        <v>7</v>
      </c>
      <c r="F66" s="36">
        <f t="shared" si="0"/>
        <v>0.81081081081081086</v>
      </c>
      <c r="G66" s="36">
        <f t="shared" si="1"/>
        <v>0.1891891891891892</v>
      </c>
    </row>
    <row r="67" spans="1:7" x14ac:dyDescent="0.35">
      <c r="A67" s="73" t="s">
        <v>130</v>
      </c>
      <c r="B67" s="73" t="s">
        <v>61</v>
      </c>
      <c r="C67" s="73" t="s">
        <v>169</v>
      </c>
      <c r="D67" s="74">
        <v>10</v>
      </c>
      <c r="E67" s="74">
        <v>1</v>
      </c>
      <c r="F67" s="36">
        <f t="shared" si="0"/>
        <v>0.90909090909090906</v>
      </c>
      <c r="G67" s="36">
        <f t="shared" si="1"/>
        <v>9.0909090909090912E-2</v>
      </c>
    </row>
    <row r="68" spans="1:7" x14ac:dyDescent="0.35">
      <c r="A68" s="73" t="s">
        <v>130</v>
      </c>
      <c r="B68" s="73" t="s">
        <v>62</v>
      </c>
      <c r="C68" s="73" t="s">
        <v>170</v>
      </c>
      <c r="D68" s="74">
        <v>15</v>
      </c>
      <c r="E68" s="74">
        <v>10</v>
      </c>
      <c r="F68" s="36">
        <f t="shared" ref="F68:F131" si="2">D68/(E68+D68)</f>
        <v>0.6</v>
      </c>
      <c r="G68" s="36">
        <f t="shared" ref="G68:G131" si="3">E68/(D68+E68)</f>
        <v>0.4</v>
      </c>
    </row>
    <row r="69" spans="1:7" x14ac:dyDescent="0.35">
      <c r="A69" s="73" t="s">
        <v>130</v>
      </c>
      <c r="B69" s="73" t="s">
        <v>63</v>
      </c>
      <c r="C69" s="73" t="s">
        <v>171</v>
      </c>
      <c r="D69" s="74">
        <v>22</v>
      </c>
      <c r="E69" s="74">
        <v>2</v>
      </c>
      <c r="F69" s="36">
        <f t="shared" si="2"/>
        <v>0.91666666666666663</v>
      </c>
      <c r="G69" s="36">
        <f t="shared" si="3"/>
        <v>8.3333333333333329E-2</v>
      </c>
    </row>
    <row r="70" spans="1:7" x14ac:dyDescent="0.35">
      <c r="A70" s="73" t="s">
        <v>130</v>
      </c>
      <c r="B70" s="73" t="s">
        <v>63</v>
      </c>
      <c r="C70" s="73" t="s">
        <v>172</v>
      </c>
      <c r="D70" s="74">
        <v>13</v>
      </c>
      <c r="E70" s="74">
        <v>2</v>
      </c>
      <c r="F70" s="36">
        <f t="shared" si="2"/>
        <v>0.8666666666666667</v>
      </c>
      <c r="G70" s="36">
        <f t="shared" si="3"/>
        <v>0.13333333333333333</v>
      </c>
    </row>
    <row r="71" spans="1:7" x14ac:dyDescent="0.35">
      <c r="A71" s="73" t="s">
        <v>130</v>
      </c>
      <c r="B71" s="73" t="s">
        <v>63</v>
      </c>
      <c r="C71" s="73" t="s">
        <v>173</v>
      </c>
      <c r="D71" s="74">
        <v>24</v>
      </c>
      <c r="E71" s="74">
        <v>8</v>
      </c>
      <c r="F71" s="36">
        <f t="shared" si="2"/>
        <v>0.75</v>
      </c>
      <c r="G71" s="36">
        <f t="shared" si="3"/>
        <v>0.25</v>
      </c>
    </row>
    <row r="72" spans="1:7" x14ac:dyDescent="0.35">
      <c r="A72" s="73" t="s">
        <v>130</v>
      </c>
      <c r="B72" s="73" t="s">
        <v>63</v>
      </c>
      <c r="C72" s="73" t="s">
        <v>174</v>
      </c>
      <c r="D72" s="74">
        <v>10</v>
      </c>
      <c r="E72" s="74">
        <v>1</v>
      </c>
      <c r="F72" s="36">
        <f t="shared" si="2"/>
        <v>0.90909090909090906</v>
      </c>
      <c r="G72" s="36">
        <f t="shared" si="3"/>
        <v>9.0909090909090912E-2</v>
      </c>
    </row>
    <row r="73" spans="1:7" x14ac:dyDescent="0.35">
      <c r="A73" s="73" t="s">
        <v>130</v>
      </c>
      <c r="B73" s="73" t="s">
        <v>63</v>
      </c>
      <c r="C73" s="73" t="s">
        <v>175</v>
      </c>
      <c r="D73" s="74">
        <v>18</v>
      </c>
      <c r="E73" s="74">
        <v>3</v>
      </c>
      <c r="F73" s="36">
        <f t="shared" si="2"/>
        <v>0.8571428571428571</v>
      </c>
      <c r="G73" s="36">
        <f t="shared" si="3"/>
        <v>0.14285714285714285</v>
      </c>
    </row>
    <row r="74" spans="1:7" x14ac:dyDescent="0.35">
      <c r="A74" s="73" t="s">
        <v>130</v>
      </c>
      <c r="B74" s="73" t="s">
        <v>63</v>
      </c>
      <c r="C74" s="73" t="s">
        <v>176</v>
      </c>
      <c r="D74" s="74">
        <v>24</v>
      </c>
      <c r="E74" s="74">
        <v>6</v>
      </c>
      <c r="F74" s="36">
        <f t="shared" si="2"/>
        <v>0.8</v>
      </c>
      <c r="G74" s="36">
        <f t="shared" si="3"/>
        <v>0.2</v>
      </c>
    </row>
    <row r="75" spans="1:7" x14ac:dyDescent="0.35">
      <c r="A75" s="73" t="s">
        <v>130</v>
      </c>
      <c r="B75" s="73" t="s">
        <v>64</v>
      </c>
      <c r="C75" s="73" t="s">
        <v>177</v>
      </c>
      <c r="D75" s="74">
        <v>12</v>
      </c>
      <c r="E75" s="74">
        <v>2</v>
      </c>
      <c r="F75" s="36">
        <f t="shared" si="2"/>
        <v>0.8571428571428571</v>
      </c>
      <c r="G75" s="36">
        <f t="shared" si="3"/>
        <v>0.14285714285714285</v>
      </c>
    </row>
    <row r="76" spans="1:7" x14ac:dyDescent="0.35">
      <c r="A76" s="73" t="s">
        <v>130</v>
      </c>
      <c r="B76" s="73" t="s">
        <v>64</v>
      </c>
      <c r="C76" s="73" t="s">
        <v>178</v>
      </c>
      <c r="D76" s="74">
        <v>27</v>
      </c>
      <c r="E76" s="74">
        <v>3</v>
      </c>
      <c r="F76" s="36">
        <f t="shared" si="2"/>
        <v>0.9</v>
      </c>
      <c r="G76" s="36">
        <f t="shared" si="3"/>
        <v>0.1</v>
      </c>
    </row>
    <row r="77" spans="1:7" x14ac:dyDescent="0.35">
      <c r="A77" s="73" t="s">
        <v>130</v>
      </c>
      <c r="B77" s="73" t="s">
        <v>64</v>
      </c>
      <c r="C77" s="73" t="s">
        <v>179</v>
      </c>
      <c r="D77" s="74">
        <v>22</v>
      </c>
      <c r="E77" s="74">
        <v>6</v>
      </c>
      <c r="F77" s="36">
        <f t="shared" si="2"/>
        <v>0.7857142857142857</v>
      </c>
      <c r="G77" s="36">
        <f t="shared" si="3"/>
        <v>0.21428571428571427</v>
      </c>
    </row>
    <row r="78" spans="1:7" x14ac:dyDescent="0.35">
      <c r="A78" s="73" t="s">
        <v>130</v>
      </c>
      <c r="B78" s="73" t="s">
        <v>64</v>
      </c>
      <c r="C78" s="73" t="s">
        <v>180</v>
      </c>
      <c r="D78" s="74">
        <v>20</v>
      </c>
      <c r="E78" s="74">
        <v>7</v>
      </c>
      <c r="F78" s="36">
        <f t="shared" si="2"/>
        <v>0.7407407407407407</v>
      </c>
      <c r="G78" s="36">
        <f t="shared" si="3"/>
        <v>0.25925925925925924</v>
      </c>
    </row>
    <row r="79" spans="1:7" x14ac:dyDescent="0.35">
      <c r="A79" s="73" t="s">
        <v>130</v>
      </c>
      <c r="B79" s="73" t="s">
        <v>64</v>
      </c>
      <c r="C79" s="73" t="s">
        <v>181</v>
      </c>
      <c r="D79" s="74">
        <v>20</v>
      </c>
      <c r="E79" s="74"/>
      <c r="F79" s="36">
        <f t="shared" si="2"/>
        <v>1</v>
      </c>
      <c r="G79" s="36">
        <f t="shared" si="3"/>
        <v>0</v>
      </c>
    </row>
    <row r="80" spans="1:7" x14ac:dyDescent="0.35">
      <c r="A80" s="73" t="s">
        <v>130</v>
      </c>
      <c r="B80" s="73" t="s">
        <v>64</v>
      </c>
      <c r="C80" s="73" t="s">
        <v>182</v>
      </c>
      <c r="D80" s="74">
        <v>6</v>
      </c>
      <c r="E80" s="74">
        <v>4</v>
      </c>
      <c r="F80" s="36">
        <f t="shared" si="2"/>
        <v>0.6</v>
      </c>
      <c r="G80" s="36">
        <f t="shared" si="3"/>
        <v>0.4</v>
      </c>
    </row>
    <row r="81" spans="1:7" x14ac:dyDescent="0.35">
      <c r="A81" s="73" t="s">
        <v>130</v>
      </c>
      <c r="B81" s="73" t="s">
        <v>65</v>
      </c>
      <c r="C81" s="73" t="s">
        <v>183</v>
      </c>
      <c r="D81" s="74">
        <v>14</v>
      </c>
      <c r="E81" s="74">
        <v>12</v>
      </c>
      <c r="F81" s="36">
        <f t="shared" si="2"/>
        <v>0.53846153846153844</v>
      </c>
      <c r="G81" s="36">
        <f t="shared" si="3"/>
        <v>0.46153846153846156</v>
      </c>
    </row>
    <row r="82" spans="1:7" x14ac:dyDescent="0.35">
      <c r="A82" s="73" t="s">
        <v>130</v>
      </c>
      <c r="B82" s="73" t="s">
        <v>65</v>
      </c>
      <c r="C82" s="73" t="s">
        <v>184</v>
      </c>
      <c r="D82" s="74">
        <v>5</v>
      </c>
      <c r="E82" s="74">
        <v>4</v>
      </c>
      <c r="F82" s="36">
        <f t="shared" si="2"/>
        <v>0.55555555555555558</v>
      </c>
      <c r="G82" s="36">
        <f t="shared" si="3"/>
        <v>0.44444444444444442</v>
      </c>
    </row>
    <row r="83" spans="1:7" x14ac:dyDescent="0.35">
      <c r="A83" s="73" t="s">
        <v>130</v>
      </c>
      <c r="B83" s="73" t="s">
        <v>65</v>
      </c>
      <c r="C83" s="73" t="s">
        <v>713</v>
      </c>
      <c r="D83" s="74">
        <v>14</v>
      </c>
      <c r="E83" s="74">
        <v>11</v>
      </c>
      <c r="F83" s="36">
        <f t="shared" si="2"/>
        <v>0.56000000000000005</v>
      </c>
      <c r="G83" s="36">
        <f t="shared" si="3"/>
        <v>0.44</v>
      </c>
    </row>
    <row r="84" spans="1:7" x14ac:dyDescent="0.35">
      <c r="A84" s="73" t="s">
        <v>130</v>
      </c>
      <c r="B84" s="73" t="s">
        <v>65</v>
      </c>
      <c r="C84" s="73" t="s">
        <v>185</v>
      </c>
      <c r="D84" s="74">
        <v>18</v>
      </c>
      <c r="E84" s="74">
        <v>12</v>
      </c>
      <c r="F84" s="36">
        <f t="shared" si="2"/>
        <v>0.6</v>
      </c>
      <c r="G84" s="36">
        <f t="shared" si="3"/>
        <v>0.4</v>
      </c>
    </row>
    <row r="85" spans="1:7" x14ac:dyDescent="0.35">
      <c r="A85" s="73" t="s">
        <v>130</v>
      </c>
      <c r="B85" s="73" t="s">
        <v>65</v>
      </c>
      <c r="C85" s="73" t="s">
        <v>186</v>
      </c>
      <c r="D85" s="74">
        <v>6</v>
      </c>
      <c r="E85" s="74"/>
      <c r="F85" s="36">
        <f t="shared" si="2"/>
        <v>1</v>
      </c>
      <c r="G85" s="36">
        <f t="shared" si="3"/>
        <v>0</v>
      </c>
    </row>
    <row r="86" spans="1:7" x14ac:dyDescent="0.35">
      <c r="A86" s="73" t="s">
        <v>130</v>
      </c>
      <c r="B86" s="73" t="s">
        <v>65</v>
      </c>
      <c r="C86" s="73" t="s">
        <v>187</v>
      </c>
      <c r="D86" s="74">
        <v>3</v>
      </c>
      <c r="E86" s="74">
        <v>12</v>
      </c>
      <c r="F86" s="36">
        <f t="shared" si="2"/>
        <v>0.2</v>
      </c>
      <c r="G86" s="36">
        <f t="shared" si="3"/>
        <v>0.8</v>
      </c>
    </row>
    <row r="87" spans="1:7" x14ac:dyDescent="0.35">
      <c r="A87" s="73" t="s">
        <v>130</v>
      </c>
      <c r="B87" s="73" t="s">
        <v>65</v>
      </c>
      <c r="C87" s="73" t="s">
        <v>188</v>
      </c>
      <c r="D87" s="74">
        <v>5</v>
      </c>
      <c r="E87" s="74">
        <v>2</v>
      </c>
      <c r="F87" s="36">
        <f t="shared" si="2"/>
        <v>0.7142857142857143</v>
      </c>
      <c r="G87" s="36">
        <f t="shared" si="3"/>
        <v>0.2857142857142857</v>
      </c>
    </row>
    <row r="88" spans="1:7" x14ac:dyDescent="0.35">
      <c r="A88" s="73" t="s">
        <v>130</v>
      </c>
      <c r="B88" s="73" t="s">
        <v>66</v>
      </c>
      <c r="C88" s="73" t="s">
        <v>189</v>
      </c>
      <c r="D88" s="74">
        <v>22</v>
      </c>
      <c r="E88" s="74">
        <v>4</v>
      </c>
      <c r="F88" s="36">
        <f t="shared" si="2"/>
        <v>0.84615384615384615</v>
      </c>
      <c r="G88" s="36">
        <f t="shared" si="3"/>
        <v>0.15384615384615385</v>
      </c>
    </row>
    <row r="89" spans="1:7" x14ac:dyDescent="0.35">
      <c r="A89" s="73" t="s">
        <v>130</v>
      </c>
      <c r="B89" s="73" t="s">
        <v>66</v>
      </c>
      <c r="C89" s="73" t="s">
        <v>190</v>
      </c>
      <c r="D89" s="74">
        <v>7</v>
      </c>
      <c r="E89" s="74">
        <v>2</v>
      </c>
      <c r="F89" s="36">
        <f t="shared" si="2"/>
        <v>0.77777777777777779</v>
      </c>
      <c r="G89" s="36">
        <f t="shared" si="3"/>
        <v>0.22222222222222221</v>
      </c>
    </row>
    <row r="90" spans="1:7" x14ac:dyDescent="0.35">
      <c r="A90" s="73" t="s">
        <v>130</v>
      </c>
      <c r="B90" s="73" t="s">
        <v>66</v>
      </c>
      <c r="C90" s="73" t="s">
        <v>714</v>
      </c>
      <c r="D90" s="74">
        <v>23</v>
      </c>
      <c r="E90" s="74">
        <v>9</v>
      </c>
      <c r="F90" s="36">
        <f t="shared" si="2"/>
        <v>0.71875</v>
      </c>
      <c r="G90" s="36">
        <f t="shared" si="3"/>
        <v>0.28125</v>
      </c>
    </row>
    <row r="91" spans="1:7" x14ac:dyDescent="0.35">
      <c r="A91" s="73" t="s">
        <v>130</v>
      </c>
      <c r="B91" s="73" t="s">
        <v>67</v>
      </c>
      <c r="C91" s="73" t="s">
        <v>715</v>
      </c>
      <c r="D91" s="74">
        <v>2</v>
      </c>
      <c r="E91" s="74">
        <v>1</v>
      </c>
      <c r="F91" s="36">
        <f t="shared" si="2"/>
        <v>0.66666666666666663</v>
      </c>
      <c r="G91" s="36">
        <f t="shared" si="3"/>
        <v>0.33333333333333331</v>
      </c>
    </row>
    <row r="92" spans="1:7" x14ac:dyDescent="0.35">
      <c r="A92" s="73" t="s">
        <v>130</v>
      </c>
      <c r="B92" s="73" t="s">
        <v>67</v>
      </c>
      <c r="C92" s="73" t="s">
        <v>191</v>
      </c>
      <c r="D92" s="74">
        <v>19</v>
      </c>
      <c r="E92" s="74">
        <v>31</v>
      </c>
      <c r="F92" s="36">
        <f t="shared" si="2"/>
        <v>0.38</v>
      </c>
      <c r="G92" s="36">
        <f t="shared" si="3"/>
        <v>0.62</v>
      </c>
    </row>
    <row r="93" spans="1:7" x14ac:dyDescent="0.35">
      <c r="A93" s="73" t="s">
        <v>130</v>
      </c>
      <c r="B93" s="73" t="s">
        <v>67</v>
      </c>
      <c r="C93" s="73" t="s">
        <v>192</v>
      </c>
      <c r="D93" s="74">
        <v>15</v>
      </c>
      <c r="E93" s="74">
        <v>4</v>
      </c>
      <c r="F93" s="36">
        <f t="shared" si="2"/>
        <v>0.78947368421052633</v>
      </c>
      <c r="G93" s="36">
        <f t="shared" si="3"/>
        <v>0.21052631578947367</v>
      </c>
    </row>
    <row r="94" spans="1:7" x14ac:dyDescent="0.35">
      <c r="A94" s="73" t="s">
        <v>130</v>
      </c>
      <c r="B94" s="73" t="s">
        <v>68</v>
      </c>
      <c r="C94" s="73" t="s">
        <v>193</v>
      </c>
      <c r="D94" s="74">
        <v>35</v>
      </c>
      <c r="E94" s="74">
        <v>43</v>
      </c>
      <c r="F94" s="36">
        <f t="shared" si="2"/>
        <v>0.44871794871794873</v>
      </c>
      <c r="G94" s="36">
        <f t="shared" si="3"/>
        <v>0.55128205128205132</v>
      </c>
    </row>
    <row r="95" spans="1:7" x14ac:dyDescent="0.35">
      <c r="A95" s="73" t="s">
        <v>130</v>
      </c>
      <c r="B95" s="73" t="s">
        <v>69</v>
      </c>
      <c r="C95" s="73" t="s">
        <v>194</v>
      </c>
      <c r="D95" s="74">
        <v>13</v>
      </c>
      <c r="E95" s="74">
        <v>21</v>
      </c>
      <c r="F95" s="36">
        <f t="shared" si="2"/>
        <v>0.38235294117647056</v>
      </c>
      <c r="G95" s="36">
        <f t="shared" si="3"/>
        <v>0.61764705882352944</v>
      </c>
    </row>
    <row r="96" spans="1:7" x14ac:dyDescent="0.35">
      <c r="A96" s="73" t="s">
        <v>130</v>
      </c>
      <c r="B96" s="73" t="s">
        <v>70</v>
      </c>
      <c r="C96" s="73" t="s">
        <v>195</v>
      </c>
      <c r="D96" s="74">
        <v>11</v>
      </c>
      <c r="E96" s="74">
        <v>16</v>
      </c>
      <c r="F96" s="36">
        <f t="shared" si="2"/>
        <v>0.40740740740740738</v>
      </c>
      <c r="G96" s="36">
        <f t="shared" si="3"/>
        <v>0.59259259259259256</v>
      </c>
    </row>
    <row r="97" spans="1:8" x14ac:dyDescent="0.35">
      <c r="A97" s="73" t="s">
        <v>130</v>
      </c>
      <c r="B97" s="73" t="s">
        <v>71</v>
      </c>
      <c r="C97" s="73" t="s">
        <v>196</v>
      </c>
      <c r="D97" s="74">
        <v>1</v>
      </c>
      <c r="E97" s="74">
        <v>2</v>
      </c>
      <c r="F97" s="36">
        <f t="shared" si="2"/>
        <v>0.33333333333333331</v>
      </c>
      <c r="G97" s="36">
        <f t="shared" si="3"/>
        <v>0.66666666666666663</v>
      </c>
    </row>
    <row r="98" spans="1:8" x14ac:dyDescent="0.35">
      <c r="A98" s="73" t="s">
        <v>130</v>
      </c>
      <c r="B98" s="73" t="s">
        <v>71</v>
      </c>
      <c r="C98" s="73" t="s">
        <v>197</v>
      </c>
      <c r="D98" s="74">
        <v>7</v>
      </c>
      <c r="E98" s="74">
        <v>5</v>
      </c>
      <c r="F98" s="36">
        <f t="shared" si="2"/>
        <v>0.58333333333333337</v>
      </c>
      <c r="G98" s="36">
        <f t="shared" si="3"/>
        <v>0.41666666666666669</v>
      </c>
    </row>
    <row r="99" spans="1:8" x14ac:dyDescent="0.35">
      <c r="A99" s="73" t="s">
        <v>130</v>
      </c>
      <c r="B99" s="73" t="s">
        <v>71</v>
      </c>
      <c r="C99" s="73" t="s">
        <v>198</v>
      </c>
      <c r="D99" s="74">
        <v>4</v>
      </c>
      <c r="E99" s="74">
        <v>7</v>
      </c>
      <c r="F99" s="36">
        <f t="shared" si="2"/>
        <v>0.36363636363636365</v>
      </c>
      <c r="G99" s="36">
        <f t="shared" si="3"/>
        <v>0.63636363636363635</v>
      </c>
    </row>
    <row r="100" spans="1:8" x14ac:dyDescent="0.35">
      <c r="A100" s="73" t="s">
        <v>130</v>
      </c>
      <c r="B100" s="73" t="s">
        <v>72</v>
      </c>
      <c r="C100" s="73" t="s">
        <v>199</v>
      </c>
      <c r="D100" s="74">
        <v>18</v>
      </c>
      <c r="E100" s="74">
        <v>7</v>
      </c>
      <c r="F100" s="36">
        <f t="shared" si="2"/>
        <v>0.72</v>
      </c>
      <c r="G100" s="36">
        <f t="shared" si="3"/>
        <v>0.28000000000000003</v>
      </c>
    </row>
    <row r="101" spans="1:8" x14ac:dyDescent="0.35">
      <c r="A101" s="73" t="s">
        <v>130</v>
      </c>
      <c r="B101" s="73" t="s">
        <v>73</v>
      </c>
      <c r="C101" s="73" t="s">
        <v>200</v>
      </c>
      <c r="D101" s="74">
        <v>20</v>
      </c>
      <c r="E101" s="74">
        <v>4</v>
      </c>
      <c r="F101" s="36">
        <f t="shared" si="2"/>
        <v>0.83333333333333337</v>
      </c>
      <c r="G101" s="36">
        <f t="shared" si="3"/>
        <v>0.16666666666666666</v>
      </c>
    </row>
    <row r="102" spans="1:8" x14ac:dyDescent="0.35">
      <c r="A102" s="73" t="s">
        <v>130</v>
      </c>
      <c r="B102" s="73" t="s">
        <v>74</v>
      </c>
      <c r="C102" s="73" t="s">
        <v>201</v>
      </c>
      <c r="D102" s="74">
        <v>4</v>
      </c>
      <c r="E102" s="74">
        <v>9</v>
      </c>
      <c r="F102" s="36">
        <f t="shared" si="2"/>
        <v>0.30769230769230771</v>
      </c>
      <c r="G102" s="36">
        <f t="shared" si="3"/>
        <v>0.69230769230769229</v>
      </c>
      <c r="H102" s="78"/>
    </row>
    <row r="103" spans="1:8" x14ac:dyDescent="0.35">
      <c r="A103" s="73" t="s">
        <v>130</v>
      </c>
      <c r="B103" s="73" t="s">
        <v>74</v>
      </c>
      <c r="C103" s="73" t="s">
        <v>202</v>
      </c>
      <c r="D103" s="74">
        <v>8</v>
      </c>
      <c r="E103" s="74">
        <v>10</v>
      </c>
      <c r="F103" s="36">
        <f t="shared" si="2"/>
        <v>0.44444444444444442</v>
      </c>
      <c r="G103" s="36">
        <f t="shared" si="3"/>
        <v>0.55555555555555558</v>
      </c>
      <c r="H103" s="78"/>
    </row>
    <row r="104" spans="1:8" x14ac:dyDescent="0.35">
      <c r="A104" s="73" t="s">
        <v>130</v>
      </c>
      <c r="B104" s="73" t="s">
        <v>74</v>
      </c>
      <c r="C104" s="73" t="s">
        <v>203</v>
      </c>
      <c r="D104" s="74"/>
      <c r="E104" s="74">
        <v>1</v>
      </c>
      <c r="F104" s="36">
        <f t="shared" si="2"/>
        <v>0</v>
      </c>
      <c r="G104" s="36">
        <f t="shared" si="3"/>
        <v>1</v>
      </c>
      <c r="H104" s="78"/>
    </row>
    <row r="105" spans="1:8" x14ac:dyDescent="0.35">
      <c r="A105" s="73" t="s">
        <v>130</v>
      </c>
      <c r="B105" s="73" t="s">
        <v>74</v>
      </c>
      <c r="C105" s="73" t="s">
        <v>204</v>
      </c>
      <c r="D105" s="74">
        <v>15</v>
      </c>
      <c r="E105" s="74">
        <v>103</v>
      </c>
      <c r="F105" s="36">
        <f t="shared" si="2"/>
        <v>0.1271186440677966</v>
      </c>
      <c r="G105" s="36">
        <f t="shared" si="3"/>
        <v>0.8728813559322034</v>
      </c>
      <c r="H105" s="78"/>
    </row>
    <row r="106" spans="1:8" x14ac:dyDescent="0.35">
      <c r="A106" s="73" t="s">
        <v>130</v>
      </c>
      <c r="B106" s="73" t="s">
        <v>74</v>
      </c>
      <c r="C106" s="73" t="s">
        <v>205</v>
      </c>
      <c r="D106" s="74">
        <v>2</v>
      </c>
      <c r="E106" s="74"/>
      <c r="F106" s="36">
        <f t="shared" si="2"/>
        <v>1</v>
      </c>
      <c r="G106" s="36">
        <f t="shared" si="3"/>
        <v>0</v>
      </c>
      <c r="H106" s="78"/>
    </row>
    <row r="107" spans="1:8" x14ac:dyDescent="0.35">
      <c r="A107" s="73" t="s">
        <v>130</v>
      </c>
      <c r="B107" s="73" t="s">
        <v>74</v>
      </c>
      <c r="C107" s="73" t="s">
        <v>206</v>
      </c>
      <c r="D107" s="74"/>
      <c r="E107" s="74">
        <v>1</v>
      </c>
      <c r="F107" s="36">
        <f t="shared" si="2"/>
        <v>0</v>
      </c>
      <c r="G107" s="36">
        <f t="shared" si="3"/>
        <v>1</v>
      </c>
      <c r="H107" s="78"/>
    </row>
    <row r="108" spans="1:8" x14ac:dyDescent="0.35">
      <c r="A108" s="73" t="s">
        <v>130</v>
      </c>
      <c r="B108" s="73" t="s">
        <v>75</v>
      </c>
      <c r="C108" s="73" t="s">
        <v>207</v>
      </c>
      <c r="D108" s="74">
        <v>8</v>
      </c>
      <c r="E108" s="74">
        <v>7</v>
      </c>
      <c r="F108" s="36">
        <f t="shared" si="2"/>
        <v>0.53333333333333333</v>
      </c>
      <c r="G108" s="36">
        <f t="shared" si="3"/>
        <v>0.46666666666666667</v>
      </c>
      <c r="H108" s="28"/>
    </row>
    <row r="109" spans="1:8" x14ac:dyDescent="0.35">
      <c r="A109" s="73" t="s">
        <v>130</v>
      </c>
      <c r="B109" s="73" t="s">
        <v>76</v>
      </c>
      <c r="C109" s="73" t="s">
        <v>208</v>
      </c>
      <c r="D109" s="74">
        <v>4</v>
      </c>
      <c r="E109" s="74">
        <v>15</v>
      </c>
      <c r="F109" s="36">
        <f t="shared" si="2"/>
        <v>0.21052631578947367</v>
      </c>
      <c r="G109" s="36">
        <f t="shared" si="3"/>
        <v>0.78947368421052633</v>
      </c>
      <c r="H109" s="28"/>
    </row>
    <row r="110" spans="1:8" x14ac:dyDescent="0.35">
      <c r="A110" s="73" t="s">
        <v>130</v>
      </c>
      <c r="B110" s="73" t="s">
        <v>76</v>
      </c>
      <c r="C110" s="73" t="s">
        <v>209</v>
      </c>
      <c r="D110" s="74">
        <v>8</v>
      </c>
      <c r="E110" s="74">
        <v>23</v>
      </c>
      <c r="F110" s="36">
        <f t="shared" si="2"/>
        <v>0.25806451612903225</v>
      </c>
      <c r="G110" s="36">
        <f t="shared" si="3"/>
        <v>0.74193548387096775</v>
      </c>
    </row>
    <row r="111" spans="1:8" x14ac:dyDescent="0.35">
      <c r="A111" s="73" t="s">
        <v>130</v>
      </c>
      <c r="B111" s="73" t="s">
        <v>76</v>
      </c>
      <c r="C111" s="73" t="s">
        <v>210</v>
      </c>
      <c r="D111" s="74">
        <v>3</v>
      </c>
      <c r="E111" s="74">
        <v>16</v>
      </c>
      <c r="F111" s="36">
        <f t="shared" si="2"/>
        <v>0.15789473684210525</v>
      </c>
      <c r="G111" s="36">
        <f t="shared" si="3"/>
        <v>0.84210526315789469</v>
      </c>
    </row>
    <row r="112" spans="1:8" x14ac:dyDescent="0.35">
      <c r="A112" s="73" t="s">
        <v>130</v>
      </c>
      <c r="B112" s="73" t="s">
        <v>77</v>
      </c>
      <c r="C112" s="73" t="s">
        <v>716</v>
      </c>
      <c r="D112" s="74">
        <v>7</v>
      </c>
      <c r="E112" s="74">
        <v>13</v>
      </c>
      <c r="F112" s="36">
        <f t="shared" si="2"/>
        <v>0.35</v>
      </c>
      <c r="G112" s="36">
        <f t="shared" si="3"/>
        <v>0.65</v>
      </c>
    </row>
    <row r="113" spans="1:7" x14ac:dyDescent="0.35">
      <c r="A113" s="73" t="s">
        <v>130</v>
      </c>
      <c r="B113" s="73" t="s">
        <v>77</v>
      </c>
      <c r="C113" s="73" t="s">
        <v>211</v>
      </c>
      <c r="D113" s="74">
        <v>5</v>
      </c>
      <c r="E113" s="74">
        <v>16</v>
      </c>
      <c r="F113" s="36">
        <f t="shared" si="2"/>
        <v>0.23809523809523808</v>
      </c>
      <c r="G113" s="36">
        <f t="shared" si="3"/>
        <v>0.76190476190476186</v>
      </c>
    </row>
    <row r="114" spans="1:7" x14ac:dyDescent="0.35">
      <c r="A114" s="73" t="s">
        <v>130</v>
      </c>
      <c r="B114" s="73" t="s">
        <v>78</v>
      </c>
      <c r="C114" s="73" t="s">
        <v>212</v>
      </c>
      <c r="D114" s="74">
        <v>25</v>
      </c>
      <c r="E114" s="74">
        <v>7</v>
      </c>
      <c r="F114" s="36">
        <f t="shared" si="2"/>
        <v>0.78125</v>
      </c>
      <c r="G114" s="36">
        <f t="shared" si="3"/>
        <v>0.21875</v>
      </c>
    </row>
    <row r="115" spans="1:7" x14ac:dyDescent="0.35">
      <c r="A115" s="73" t="s">
        <v>130</v>
      </c>
      <c r="B115" s="73" t="s">
        <v>79</v>
      </c>
      <c r="C115" s="73" t="s">
        <v>213</v>
      </c>
      <c r="D115" s="74">
        <v>6</v>
      </c>
      <c r="E115" s="74">
        <v>2</v>
      </c>
      <c r="F115" s="36">
        <f t="shared" si="2"/>
        <v>0.75</v>
      </c>
      <c r="G115" s="36">
        <f t="shared" si="3"/>
        <v>0.25</v>
      </c>
    </row>
    <row r="116" spans="1:7" x14ac:dyDescent="0.35">
      <c r="A116" s="73" t="s">
        <v>130</v>
      </c>
      <c r="B116" s="73" t="s">
        <v>79</v>
      </c>
      <c r="C116" s="73" t="s">
        <v>214</v>
      </c>
      <c r="D116" s="74"/>
      <c r="E116" s="74">
        <v>9</v>
      </c>
      <c r="F116" s="36">
        <f t="shared" si="2"/>
        <v>0</v>
      </c>
      <c r="G116" s="36">
        <f t="shared" si="3"/>
        <v>1</v>
      </c>
    </row>
    <row r="117" spans="1:7" x14ac:dyDescent="0.35">
      <c r="A117" s="73" t="s">
        <v>130</v>
      </c>
      <c r="B117" s="73" t="s">
        <v>79</v>
      </c>
      <c r="C117" s="73" t="s">
        <v>717</v>
      </c>
      <c r="D117" s="74"/>
      <c r="E117" s="74">
        <v>4</v>
      </c>
      <c r="F117" s="36">
        <f t="shared" si="2"/>
        <v>0</v>
      </c>
      <c r="G117" s="36">
        <f t="shared" si="3"/>
        <v>1</v>
      </c>
    </row>
    <row r="118" spans="1:7" x14ac:dyDescent="0.35">
      <c r="A118" s="73" t="s">
        <v>130</v>
      </c>
      <c r="B118" s="73" t="s">
        <v>79</v>
      </c>
      <c r="C118" s="73" t="s">
        <v>215</v>
      </c>
      <c r="D118" s="74"/>
      <c r="E118" s="74">
        <v>4</v>
      </c>
      <c r="F118" s="36">
        <f t="shared" si="2"/>
        <v>0</v>
      </c>
      <c r="G118" s="36">
        <f t="shared" si="3"/>
        <v>1</v>
      </c>
    </row>
    <row r="119" spans="1:7" x14ac:dyDescent="0.35">
      <c r="A119" s="73" t="s">
        <v>130</v>
      </c>
      <c r="B119" s="73" t="s">
        <v>79</v>
      </c>
      <c r="C119" s="73" t="s">
        <v>216</v>
      </c>
      <c r="D119" s="74">
        <v>4</v>
      </c>
      <c r="E119" s="74">
        <v>11</v>
      </c>
      <c r="F119" s="36">
        <f t="shared" si="2"/>
        <v>0.26666666666666666</v>
      </c>
      <c r="G119" s="36">
        <f t="shared" si="3"/>
        <v>0.73333333333333328</v>
      </c>
    </row>
    <row r="120" spans="1:7" x14ac:dyDescent="0.35">
      <c r="A120" s="73" t="s">
        <v>130</v>
      </c>
      <c r="B120" s="73" t="s">
        <v>79</v>
      </c>
      <c r="C120" s="73" t="s">
        <v>217</v>
      </c>
      <c r="D120" s="74">
        <v>1</v>
      </c>
      <c r="E120" s="74">
        <v>16</v>
      </c>
      <c r="F120" s="36">
        <f t="shared" si="2"/>
        <v>5.8823529411764705E-2</v>
      </c>
      <c r="G120" s="36">
        <f t="shared" si="3"/>
        <v>0.94117647058823528</v>
      </c>
    </row>
    <row r="121" spans="1:7" x14ac:dyDescent="0.35">
      <c r="A121" s="73" t="s">
        <v>130</v>
      </c>
      <c r="B121" s="73" t="s">
        <v>79</v>
      </c>
      <c r="C121" s="73" t="s">
        <v>218</v>
      </c>
      <c r="D121" s="74">
        <v>1</v>
      </c>
      <c r="E121" s="74">
        <v>12</v>
      </c>
      <c r="F121" s="36">
        <f t="shared" si="2"/>
        <v>7.6923076923076927E-2</v>
      </c>
      <c r="G121" s="36">
        <f t="shared" si="3"/>
        <v>0.92307692307692313</v>
      </c>
    </row>
    <row r="122" spans="1:7" x14ac:dyDescent="0.35">
      <c r="A122" s="73" t="s">
        <v>130</v>
      </c>
      <c r="B122" s="73" t="s">
        <v>79</v>
      </c>
      <c r="C122" s="73" t="s">
        <v>219</v>
      </c>
      <c r="D122" s="74">
        <v>1</v>
      </c>
      <c r="E122" s="74">
        <v>8</v>
      </c>
      <c r="F122" s="36">
        <f t="shared" si="2"/>
        <v>0.1111111111111111</v>
      </c>
      <c r="G122" s="36">
        <f t="shared" si="3"/>
        <v>0.88888888888888884</v>
      </c>
    </row>
    <row r="123" spans="1:7" x14ac:dyDescent="0.35">
      <c r="A123" s="73" t="s">
        <v>130</v>
      </c>
      <c r="B123" s="73" t="s">
        <v>220</v>
      </c>
      <c r="C123" s="73" t="s">
        <v>221</v>
      </c>
      <c r="D123" s="74">
        <v>19</v>
      </c>
      <c r="E123" s="74">
        <v>7</v>
      </c>
      <c r="F123" s="36">
        <f t="shared" si="2"/>
        <v>0.73076923076923073</v>
      </c>
      <c r="G123" s="36">
        <f t="shared" si="3"/>
        <v>0.26923076923076922</v>
      </c>
    </row>
    <row r="124" spans="1:7" x14ac:dyDescent="0.35">
      <c r="A124" s="73" t="s">
        <v>130</v>
      </c>
      <c r="B124" s="73" t="s">
        <v>80</v>
      </c>
      <c r="C124" s="73" t="s">
        <v>222</v>
      </c>
      <c r="D124" s="74">
        <v>16</v>
      </c>
      <c r="E124" s="74">
        <v>5</v>
      </c>
      <c r="F124" s="36">
        <f t="shared" si="2"/>
        <v>0.76190476190476186</v>
      </c>
      <c r="G124" s="36">
        <f t="shared" si="3"/>
        <v>0.23809523809523808</v>
      </c>
    </row>
    <row r="125" spans="1:7" x14ac:dyDescent="0.35">
      <c r="A125" s="73" t="s">
        <v>130</v>
      </c>
      <c r="B125" s="73" t="s">
        <v>81</v>
      </c>
      <c r="C125" s="73" t="s">
        <v>223</v>
      </c>
      <c r="D125" s="74">
        <v>11</v>
      </c>
      <c r="E125" s="74">
        <v>14</v>
      </c>
      <c r="F125" s="36">
        <f t="shared" si="2"/>
        <v>0.44</v>
      </c>
      <c r="G125" s="36">
        <f t="shared" si="3"/>
        <v>0.56000000000000005</v>
      </c>
    </row>
    <row r="126" spans="1:7" x14ac:dyDescent="0.35">
      <c r="A126" s="73" t="s">
        <v>130</v>
      </c>
      <c r="B126" s="73" t="s">
        <v>81</v>
      </c>
      <c r="C126" s="73" t="s">
        <v>224</v>
      </c>
      <c r="D126" s="74">
        <v>32</v>
      </c>
      <c r="E126" s="74">
        <v>7</v>
      </c>
      <c r="F126" s="36">
        <f t="shared" si="2"/>
        <v>0.82051282051282048</v>
      </c>
      <c r="G126" s="36">
        <f t="shared" si="3"/>
        <v>0.17948717948717949</v>
      </c>
    </row>
    <row r="127" spans="1:7" x14ac:dyDescent="0.35">
      <c r="A127" s="73" t="s">
        <v>130</v>
      </c>
      <c r="B127" s="73" t="s">
        <v>82</v>
      </c>
      <c r="C127" s="73" t="s">
        <v>718</v>
      </c>
      <c r="D127" s="74">
        <v>3</v>
      </c>
      <c r="E127" s="74"/>
      <c r="F127" s="36">
        <f t="shared" si="2"/>
        <v>1</v>
      </c>
      <c r="G127" s="36">
        <f t="shared" si="3"/>
        <v>0</v>
      </c>
    </row>
    <row r="128" spans="1:7" x14ac:dyDescent="0.35">
      <c r="A128" s="73" t="s">
        <v>130</v>
      </c>
      <c r="B128" s="73" t="s">
        <v>82</v>
      </c>
      <c r="C128" s="73" t="s">
        <v>225</v>
      </c>
      <c r="D128" s="74">
        <v>3</v>
      </c>
      <c r="E128" s="74">
        <v>13</v>
      </c>
      <c r="F128" s="36">
        <f t="shared" si="2"/>
        <v>0.1875</v>
      </c>
      <c r="G128" s="36">
        <f t="shared" si="3"/>
        <v>0.8125</v>
      </c>
    </row>
    <row r="129" spans="1:7" x14ac:dyDescent="0.35">
      <c r="A129" s="73" t="s">
        <v>130</v>
      </c>
      <c r="B129" s="73" t="s">
        <v>82</v>
      </c>
      <c r="C129" s="73" t="s">
        <v>226</v>
      </c>
      <c r="D129" s="74">
        <v>6</v>
      </c>
      <c r="E129" s="74">
        <v>10</v>
      </c>
      <c r="F129" s="36">
        <f t="shared" si="2"/>
        <v>0.375</v>
      </c>
      <c r="G129" s="36">
        <f t="shared" si="3"/>
        <v>0.625</v>
      </c>
    </row>
    <row r="130" spans="1:7" x14ac:dyDescent="0.35">
      <c r="A130" s="73" t="s">
        <v>130</v>
      </c>
      <c r="B130" s="73" t="s">
        <v>82</v>
      </c>
      <c r="C130" s="73" t="s">
        <v>719</v>
      </c>
      <c r="D130" s="74"/>
      <c r="E130" s="74">
        <v>1</v>
      </c>
      <c r="F130" s="36">
        <f t="shared" si="2"/>
        <v>0</v>
      </c>
      <c r="G130" s="36">
        <f t="shared" si="3"/>
        <v>1</v>
      </c>
    </row>
    <row r="131" spans="1:7" x14ac:dyDescent="0.35">
      <c r="A131" s="73" t="s">
        <v>130</v>
      </c>
      <c r="B131" s="73" t="s">
        <v>82</v>
      </c>
      <c r="C131" s="73" t="s">
        <v>720</v>
      </c>
      <c r="D131" s="74">
        <v>4</v>
      </c>
      <c r="E131" s="74">
        <v>12</v>
      </c>
      <c r="F131" s="36">
        <f t="shared" si="2"/>
        <v>0.25</v>
      </c>
      <c r="G131" s="36">
        <f t="shared" si="3"/>
        <v>0.75</v>
      </c>
    </row>
    <row r="132" spans="1:7" x14ac:dyDescent="0.35">
      <c r="A132" s="73" t="s">
        <v>130</v>
      </c>
      <c r="B132" s="73" t="s">
        <v>82</v>
      </c>
      <c r="C132" s="73" t="s">
        <v>721</v>
      </c>
      <c r="D132" s="74">
        <v>6</v>
      </c>
      <c r="E132" s="74">
        <v>8</v>
      </c>
      <c r="F132" s="36">
        <f t="shared" ref="F132:F195" si="4">D132/(E132+D132)</f>
        <v>0.42857142857142855</v>
      </c>
      <c r="G132" s="36">
        <f t="shared" ref="G132:G195" si="5">E132/(D132+E132)</f>
        <v>0.5714285714285714</v>
      </c>
    </row>
    <row r="133" spans="1:7" x14ac:dyDescent="0.35">
      <c r="A133" s="73" t="s">
        <v>130</v>
      </c>
      <c r="B133" s="73" t="s">
        <v>82</v>
      </c>
      <c r="C133" s="73" t="s">
        <v>227</v>
      </c>
      <c r="D133" s="74">
        <v>3</v>
      </c>
      <c r="E133" s="74">
        <v>5</v>
      </c>
      <c r="F133" s="36">
        <f t="shared" si="4"/>
        <v>0.375</v>
      </c>
      <c r="G133" s="36">
        <f t="shared" si="5"/>
        <v>0.625</v>
      </c>
    </row>
    <row r="134" spans="1:7" x14ac:dyDescent="0.35">
      <c r="A134" s="73" t="s">
        <v>130</v>
      </c>
      <c r="B134" s="73" t="s">
        <v>82</v>
      </c>
      <c r="C134" s="73" t="s">
        <v>228</v>
      </c>
      <c r="D134" s="74">
        <v>2</v>
      </c>
      <c r="E134" s="74">
        <v>13</v>
      </c>
      <c r="F134" s="36">
        <f t="shared" si="4"/>
        <v>0.13333333333333333</v>
      </c>
      <c r="G134" s="36">
        <f t="shared" si="5"/>
        <v>0.8666666666666667</v>
      </c>
    </row>
    <row r="135" spans="1:7" x14ac:dyDescent="0.35">
      <c r="A135" s="73" t="s">
        <v>130</v>
      </c>
      <c r="B135" s="73" t="s">
        <v>83</v>
      </c>
      <c r="C135" s="73" t="s">
        <v>201</v>
      </c>
      <c r="D135" s="74">
        <v>4</v>
      </c>
      <c r="E135" s="74">
        <v>11</v>
      </c>
      <c r="F135" s="36">
        <f t="shared" si="4"/>
        <v>0.26666666666666666</v>
      </c>
      <c r="G135" s="36">
        <f t="shared" si="5"/>
        <v>0.73333333333333328</v>
      </c>
    </row>
    <row r="136" spans="1:7" x14ac:dyDescent="0.35">
      <c r="A136" s="73" t="s">
        <v>130</v>
      </c>
      <c r="B136" s="73" t="s">
        <v>83</v>
      </c>
      <c r="C136" s="73" t="s">
        <v>229</v>
      </c>
      <c r="D136" s="74">
        <v>6</v>
      </c>
      <c r="E136" s="74">
        <v>27</v>
      </c>
      <c r="F136" s="36">
        <f t="shared" si="4"/>
        <v>0.18181818181818182</v>
      </c>
      <c r="G136" s="36">
        <f t="shared" si="5"/>
        <v>0.81818181818181823</v>
      </c>
    </row>
    <row r="137" spans="1:7" x14ac:dyDescent="0.35">
      <c r="A137" s="73" t="s">
        <v>130</v>
      </c>
      <c r="B137" s="73" t="s">
        <v>84</v>
      </c>
      <c r="C137" s="73" t="s">
        <v>230</v>
      </c>
      <c r="D137" s="74">
        <v>1</v>
      </c>
      <c r="E137" s="74">
        <v>2</v>
      </c>
      <c r="F137" s="36">
        <f t="shared" si="4"/>
        <v>0.33333333333333331</v>
      </c>
      <c r="G137" s="36">
        <f t="shared" si="5"/>
        <v>0.66666666666666663</v>
      </c>
    </row>
    <row r="138" spans="1:7" x14ac:dyDescent="0.35">
      <c r="A138" s="73" t="s">
        <v>130</v>
      </c>
      <c r="B138" s="73" t="s">
        <v>84</v>
      </c>
      <c r="C138" s="73" t="s">
        <v>231</v>
      </c>
      <c r="D138" s="74">
        <v>11</v>
      </c>
      <c r="E138" s="74">
        <v>33</v>
      </c>
      <c r="F138" s="36">
        <f t="shared" si="4"/>
        <v>0.25</v>
      </c>
      <c r="G138" s="36">
        <f t="shared" si="5"/>
        <v>0.75</v>
      </c>
    </row>
    <row r="139" spans="1:7" x14ac:dyDescent="0.35">
      <c r="A139" s="73" t="s">
        <v>130</v>
      </c>
      <c r="B139" s="73" t="s">
        <v>84</v>
      </c>
      <c r="C139" s="73" t="s">
        <v>722</v>
      </c>
      <c r="D139" s="74">
        <v>6</v>
      </c>
      <c r="E139" s="74">
        <v>9</v>
      </c>
      <c r="F139" s="36">
        <f t="shared" si="4"/>
        <v>0.4</v>
      </c>
      <c r="G139" s="36">
        <f t="shared" si="5"/>
        <v>0.6</v>
      </c>
    </row>
    <row r="140" spans="1:7" x14ac:dyDescent="0.35">
      <c r="A140" s="73" t="s">
        <v>130</v>
      </c>
      <c r="B140" s="73" t="s">
        <v>84</v>
      </c>
      <c r="C140" s="73" t="s">
        <v>232</v>
      </c>
      <c r="D140" s="74">
        <v>4</v>
      </c>
      <c r="E140" s="74">
        <v>45</v>
      </c>
      <c r="F140" s="36">
        <f t="shared" si="4"/>
        <v>8.1632653061224483E-2</v>
      </c>
      <c r="G140" s="36">
        <f t="shared" si="5"/>
        <v>0.91836734693877553</v>
      </c>
    </row>
    <row r="141" spans="1:7" x14ac:dyDescent="0.35">
      <c r="A141" s="73" t="s">
        <v>130</v>
      </c>
      <c r="B141" s="73" t="s">
        <v>84</v>
      </c>
      <c r="C141" s="73" t="s">
        <v>233</v>
      </c>
      <c r="D141" s="74">
        <v>4</v>
      </c>
      <c r="E141" s="74">
        <v>12</v>
      </c>
      <c r="F141" s="36">
        <f t="shared" si="4"/>
        <v>0.25</v>
      </c>
      <c r="G141" s="36">
        <f t="shared" si="5"/>
        <v>0.75</v>
      </c>
    </row>
    <row r="142" spans="1:7" x14ac:dyDescent="0.35">
      <c r="A142" s="73" t="s">
        <v>130</v>
      </c>
      <c r="B142" s="73" t="s">
        <v>234</v>
      </c>
      <c r="C142" s="73" t="s">
        <v>235</v>
      </c>
      <c r="D142" s="74">
        <v>13</v>
      </c>
      <c r="E142" s="74">
        <v>44</v>
      </c>
      <c r="F142" s="36">
        <f t="shared" si="4"/>
        <v>0.22807017543859648</v>
      </c>
      <c r="G142" s="36">
        <f t="shared" si="5"/>
        <v>0.77192982456140347</v>
      </c>
    </row>
    <row r="143" spans="1:7" x14ac:dyDescent="0.35">
      <c r="A143" s="73" t="s">
        <v>130</v>
      </c>
      <c r="B143" s="73" t="s">
        <v>90</v>
      </c>
      <c r="C143" s="73" t="s">
        <v>236</v>
      </c>
      <c r="D143" s="74">
        <v>7</v>
      </c>
      <c r="E143" s="74">
        <v>18</v>
      </c>
      <c r="F143" s="36">
        <f t="shared" si="4"/>
        <v>0.28000000000000003</v>
      </c>
      <c r="G143" s="36">
        <f t="shared" si="5"/>
        <v>0.72</v>
      </c>
    </row>
    <row r="144" spans="1:7" x14ac:dyDescent="0.35">
      <c r="A144" s="73" t="s">
        <v>130</v>
      </c>
      <c r="B144" s="73" t="s">
        <v>90</v>
      </c>
      <c r="C144" s="73" t="s">
        <v>237</v>
      </c>
      <c r="D144" s="74">
        <v>10</v>
      </c>
      <c r="E144" s="74">
        <v>18</v>
      </c>
      <c r="F144" s="36">
        <f t="shared" si="4"/>
        <v>0.35714285714285715</v>
      </c>
      <c r="G144" s="36">
        <f t="shared" si="5"/>
        <v>0.6428571428571429</v>
      </c>
    </row>
    <row r="145" spans="1:7" x14ac:dyDescent="0.35">
      <c r="A145" s="73" t="s">
        <v>130</v>
      </c>
      <c r="B145" s="73" t="s">
        <v>90</v>
      </c>
      <c r="C145" s="73" t="s">
        <v>238</v>
      </c>
      <c r="D145" s="74">
        <v>7</v>
      </c>
      <c r="E145" s="74">
        <v>17</v>
      </c>
      <c r="F145" s="36">
        <f t="shared" si="4"/>
        <v>0.29166666666666669</v>
      </c>
      <c r="G145" s="36">
        <f t="shared" si="5"/>
        <v>0.70833333333333337</v>
      </c>
    </row>
    <row r="146" spans="1:7" x14ac:dyDescent="0.35">
      <c r="A146" s="73" t="s">
        <v>130</v>
      </c>
      <c r="B146" s="73" t="s">
        <v>90</v>
      </c>
      <c r="C146" s="73" t="s">
        <v>239</v>
      </c>
      <c r="D146" s="74">
        <v>9</v>
      </c>
      <c r="E146" s="74">
        <v>15</v>
      </c>
      <c r="F146" s="36">
        <f t="shared" si="4"/>
        <v>0.375</v>
      </c>
      <c r="G146" s="36">
        <f t="shared" si="5"/>
        <v>0.625</v>
      </c>
    </row>
    <row r="147" spans="1:7" x14ac:dyDescent="0.35">
      <c r="A147" s="73" t="s">
        <v>130</v>
      </c>
      <c r="B147" s="73" t="s">
        <v>91</v>
      </c>
      <c r="C147" s="73" t="s">
        <v>723</v>
      </c>
      <c r="D147" s="74">
        <v>12</v>
      </c>
      <c r="E147" s="74"/>
      <c r="F147" s="36">
        <f t="shared" si="4"/>
        <v>1</v>
      </c>
      <c r="G147" s="36">
        <f t="shared" si="5"/>
        <v>0</v>
      </c>
    </row>
    <row r="148" spans="1:7" x14ac:dyDescent="0.35">
      <c r="A148" s="73" t="s">
        <v>130</v>
      </c>
      <c r="B148" s="73" t="s">
        <v>91</v>
      </c>
      <c r="C148" s="73" t="s">
        <v>240</v>
      </c>
      <c r="D148" s="74">
        <v>11</v>
      </c>
      <c r="E148" s="74">
        <v>2</v>
      </c>
      <c r="F148" s="36">
        <f t="shared" si="4"/>
        <v>0.84615384615384615</v>
      </c>
      <c r="G148" s="36">
        <f t="shared" si="5"/>
        <v>0.15384615384615385</v>
      </c>
    </row>
    <row r="149" spans="1:7" x14ac:dyDescent="0.35">
      <c r="A149" s="73" t="s">
        <v>130</v>
      </c>
      <c r="B149" s="73" t="s">
        <v>91</v>
      </c>
      <c r="C149" s="73" t="s">
        <v>241</v>
      </c>
      <c r="D149" s="74">
        <v>7</v>
      </c>
      <c r="E149" s="74">
        <v>5</v>
      </c>
      <c r="F149" s="36">
        <f t="shared" si="4"/>
        <v>0.58333333333333337</v>
      </c>
      <c r="G149" s="36">
        <f t="shared" si="5"/>
        <v>0.41666666666666669</v>
      </c>
    </row>
    <row r="150" spans="1:7" x14ac:dyDescent="0.35">
      <c r="A150" s="73" t="s">
        <v>130</v>
      </c>
      <c r="B150" s="73" t="s">
        <v>91</v>
      </c>
      <c r="C150" s="73" t="s">
        <v>242</v>
      </c>
      <c r="D150" s="74">
        <v>12</v>
      </c>
      <c r="E150" s="74"/>
      <c r="F150" s="36">
        <f t="shared" si="4"/>
        <v>1</v>
      </c>
      <c r="G150" s="36">
        <f t="shared" si="5"/>
        <v>0</v>
      </c>
    </row>
    <row r="151" spans="1:7" x14ac:dyDescent="0.35">
      <c r="A151" s="73" t="s">
        <v>130</v>
      </c>
      <c r="B151" s="73" t="s">
        <v>91</v>
      </c>
      <c r="C151" s="73" t="s">
        <v>243</v>
      </c>
      <c r="D151" s="74">
        <v>12</v>
      </c>
      <c r="E151" s="74">
        <v>7</v>
      </c>
      <c r="F151" s="36">
        <f t="shared" si="4"/>
        <v>0.63157894736842102</v>
      </c>
      <c r="G151" s="36">
        <f t="shared" si="5"/>
        <v>0.36842105263157893</v>
      </c>
    </row>
    <row r="152" spans="1:7" x14ac:dyDescent="0.35">
      <c r="A152" s="73" t="s">
        <v>130</v>
      </c>
      <c r="B152" s="73" t="s">
        <v>92</v>
      </c>
      <c r="C152" s="73" t="s">
        <v>244</v>
      </c>
      <c r="D152" s="74">
        <v>17</v>
      </c>
      <c r="E152" s="74">
        <v>3</v>
      </c>
      <c r="F152" s="36">
        <f t="shared" si="4"/>
        <v>0.85</v>
      </c>
      <c r="G152" s="36">
        <f t="shared" si="5"/>
        <v>0.15</v>
      </c>
    </row>
    <row r="153" spans="1:7" x14ac:dyDescent="0.35">
      <c r="A153" s="73" t="s">
        <v>130</v>
      </c>
      <c r="B153" s="73" t="s">
        <v>245</v>
      </c>
      <c r="C153" s="73" t="s">
        <v>246</v>
      </c>
      <c r="D153" s="74">
        <v>7</v>
      </c>
      <c r="E153" s="74">
        <v>4</v>
      </c>
      <c r="F153" s="36">
        <f t="shared" si="4"/>
        <v>0.63636363636363635</v>
      </c>
      <c r="G153" s="36">
        <f t="shared" si="5"/>
        <v>0.36363636363636365</v>
      </c>
    </row>
    <row r="154" spans="1:7" x14ac:dyDescent="0.35">
      <c r="A154" s="73" t="s">
        <v>130</v>
      </c>
      <c r="B154" s="73" t="s">
        <v>93</v>
      </c>
      <c r="C154" s="73" t="s">
        <v>724</v>
      </c>
      <c r="D154" s="74"/>
      <c r="E154" s="74">
        <v>2</v>
      </c>
      <c r="F154" s="36">
        <f t="shared" si="4"/>
        <v>0</v>
      </c>
      <c r="G154" s="36">
        <f t="shared" si="5"/>
        <v>1</v>
      </c>
    </row>
    <row r="155" spans="1:7" x14ac:dyDescent="0.35">
      <c r="A155" s="73" t="s">
        <v>130</v>
      </c>
      <c r="B155" s="73" t="s">
        <v>93</v>
      </c>
      <c r="C155" s="73" t="s">
        <v>247</v>
      </c>
      <c r="D155" s="74">
        <v>7</v>
      </c>
      <c r="E155" s="74">
        <v>16</v>
      </c>
      <c r="F155" s="36">
        <f t="shared" si="4"/>
        <v>0.30434782608695654</v>
      </c>
      <c r="G155" s="36">
        <f t="shared" si="5"/>
        <v>0.69565217391304346</v>
      </c>
    </row>
    <row r="156" spans="1:7" x14ac:dyDescent="0.35">
      <c r="A156" s="73" t="s">
        <v>130</v>
      </c>
      <c r="B156" s="73" t="s">
        <v>93</v>
      </c>
      <c r="C156" s="73" t="s">
        <v>248</v>
      </c>
      <c r="D156" s="74">
        <v>3</v>
      </c>
      <c r="E156" s="74">
        <v>29</v>
      </c>
      <c r="F156" s="36">
        <f t="shared" si="4"/>
        <v>9.375E-2</v>
      </c>
      <c r="G156" s="36">
        <f t="shared" si="5"/>
        <v>0.90625</v>
      </c>
    </row>
    <row r="157" spans="1:7" x14ac:dyDescent="0.35">
      <c r="A157" s="73" t="s">
        <v>130</v>
      </c>
      <c r="B157" s="73" t="s">
        <v>93</v>
      </c>
      <c r="C157" s="73" t="s">
        <v>249</v>
      </c>
      <c r="D157" s="74">
        <v>6</v>
      </c>
      <c r="E157" s="74">
        <v>21</v>
      </c>
      <c r="F157" s="36">
        <f t="shared" si="4"/>
        <v>0.22222222222222221</v>
      </c>
      <c r="G157" s="36">
        <f t="shared" si="5"/>
        <v>0.77777777777777779</v>
      </c>
    </row>
    <row r="158" spans="1:7" x14ac:dyDescent="0.35">
      <c r="A158" s="73" t="s">
        <v>130</v>
      </c>
      <c r="B158" s="73" t="s">
        <v>94</v>
      </c>
      <c r="C158" s="73" t="s">
        <v>250</v>
      </c>
      <c r="D158" s="74">
        <v>15</v>
      </c>
      <c r="E158" s="74">
        <v>7</v>
      </c>
      <c r="F158" s="36">
        <f t="shared" si="4"/>
        <v>0.68181818181818177</v>
      </c>
      <c r="G158" s="36">
        <f t="shared" si="5"/>
        <v>0.31818181818181818</v>
      </c>
    </row>
    <row r="159" spans="1:7" x14ac:dyDescent="0.35">
      <c r="A159" s="73" t="s">
        <v>130</v>
      </c>
      <c r="B159" s="73" t="s">
        <v>94</v>
      </c>
      <c r="C159" s="73" t="s">
        <v>251</v>
      </c>
      <c r="D159" s="74">
        <v>20</v>
      </c>
      <c r="E159" s="74">
        <v>2</v>
      </c>
      <c r="F159" s="36">
        <f t="shared" si="4"/>
        <v>0.90909090909090906</v>
      </c>
      <c r="G159" s="36">
        <f t="shared" si="5"/>
        <v>9.0909090909090912E-2</v>
      </c>
    </row>
    <row r="160" spans="1:7" x14ac:dyDescent="0.35">
      <c r="A160" s="73" t="s">
        <v>130</v>
      </c>
      <c r="B160" s="73" t="s">
        <v>94</v>
      </c>
      <c r="C160" s="73" t="s">
        <v>725</v>
      </c>
      <c r="D160" s="74">
        <v>12</v>
      </c>
      <c r="E160" s="74">
        <v>4</v>
      </c>
      <c r="F160" s="36">
        <f t="shared" si="4"/>
        <v>0.75</v>
      </c>
      <c r="G160" s="36">
        <f t="shared" si="5"/>
        <v>0.25</v>
      </c>
    </row>
    <row r="161" spans="1:7" x14ac:dyDescent="0.35">
      <c r="A161" s="73" t="s">
        <v>130</v>
      </c>
      <c r="B161" s="73" t="s">
        <v>94</v>
      </c>
      <c r="C161" s="73" t="s">
        <v>252</v>
      </c>
      <c r="D161" s="74">
        <v>33</v>
      </c>
      <c r="E161" s="74">
        <v>2</v>
      </c>
      <c r="F161" s="36">
        <f t="shared" si="4"/>
        <v>0.94285714285714284</v>
      </c>
      <c r="G161" s="36">
        <f t="shared" si="5"/>
        <v>5.7142857142857141E-2</v>
      </c>
    </row>
    <row r="162" spans="1:7" x14ac:dyDescent="0.35">
      <c r="A162" s="73" t="s">
        <v>130</v>
      </c>
      <c r="B162" s="73" t="s">
        <v>94</v>
      </c>
      <c r="C162" s="73" t="s">
        <v>726</v>
      </c>
      <c r="D162" s="74">
        <v>16</v>
      </c>
      <c r="E162" s="74">
        <v>5</v>
      </c>
      <c r="F162" s="36">
        <f t="shared" si="4"/>
        <v>0.76190476190476186</v>
      </c>
      <c r="G162" s="36">
        <f t="shared" si="5"/>
        <v>0.23809523809523808</v>
      </c>
    </row>
    <row r="163" spans="1:7" x14ac:dyDescent="0.35">
      <c r="A163" s="73" t="s">
        <v>130</v>
      </c>
      <c r="B163" s="73" t="s">
        <v>94</v>
      </c>
      <c r="C163" s="73" t="s">
        <v>253</v>
      </c>
      <c r="D163" s="74">
        <v>13</v>
      </c>
      <c r="E163" s="74">
        <v>4</v>
      </c>
      <c r="F163" s="36">
        <f t="shared" si="4"/>
        <v>0.76470588235294112</v>
      </c>
      <c r="G163" s="36">
        <f t="shared" si="5"/>
        <v>0.23529411764705882</v>
      </c>
    </row>
    <row r="164" spans="1:7" x14ac:dyDescent="0.35">
      <c r="A164" s="73" t="s">
        <v>130</v>
      </c>
      <c r="B164" s="73" t="s">
        <v>94</v>
      </c>
      <c r="C164" s="73" t="s">
        <v>254</v>
      </c>
      <c r="D164" s="74">
        <v>12</v>
      </c>
      <c r="E164" s="74">
        <v>3</v>
      </c>
      <c r="F164" s="36">
        <f t="shared" si="4"/>
        <v>0.8</v>
      </c>
      <c r="G164" s="36">
        <f t="shared" si="5"/>
        <v>0.2</v>
      </c>
    </row>
    <row r="165" spans="1:7" x14ac:dyDescent="0.35">
      <c r="A165" s="73" t="s">
        <v>130</v>
      </c>
      <c r="B165" s="73" t="s">
        <v>94</v>
      </c>
      <c r="C165" s="73" t="s">
        <v>255</v>
      </c>
      <c r="D165" s="74">
        <v>14</v>
      </c>
      <c r="E165" s="74">
        <v>1</v>
      </c>
      <c r="F165" s="36">
        <f t="shared" si="4"/>
        <v>0.93333333333333335</v>
      </c>
      <c r="G165" s="36">
        <f t="shared" si="5"/>
        <v>6.6666666666666666E-2</v>
      </c>
    </row>
    <row r="166" spans="1:7" x14ac:dyDescent="0.35">
      <c r="A166" s="73" t="s">
        <v>130</v>
      </c>
      <c r="B166" s="73" t="s">
        <v>95</v>
      </c>
      <c r="C166" s="73" t="s">
        <v>256</v>
      </c>
      <c r="D166" s="74">
        <v>59</v>
      </c>
      <c r="E166" s="74">
        <v>16</v>
      </c>
      <c r="F166" s="36">
        <f t="shared" si="4"/>
        <v>0.78666666666666663</v>
      </c>
      <c r="G166" s="36">
        <f t="shared" si="5"/>
        <v>0.21333333333333335</v>
      </c>
    </row>
    <row r="167" spans="1:7" x14ac:dyDescent="0.35">
      <c r="A167" s="73" t="s">
        <v>130</v>
      </c>
      <c r="B167" s="73" t="s">
        <v>95</v>
      </c>
      <c r="C167" s="73" t="s">
        <v>257</v>
      </c>
      <c r="D167" s="74">
        <v>20</v>
      </c>
      <c r="E167" s="74">
        <v>12</v>
      </c>
      <c r="F167" s="36">
        <f t="shared" si="4"/>
        <v>0.625</v>
      </c>
      <c r="G167" s="36">
        <f t="shared" si="5"/>
        <v>0.375</v>
      </c>
    </row>
    <row r="168" spans="1:7" x14ac:dyDescent="0.35">
      <c r="A168" s="73" t="s">
        <v>130</v>
      </c>
      <c r="B168" s="73" t="s">
        <v>96</v>
      </c>
      <c r="C168" s="73" t="s">
        <v>727</v>
      </c>
      <c r="D168" s="74">
        <v>20</v>
      </c>
      <c r="E168" s="74">
        <v>8</v>
      </c>
      <c r="F168" s="36">
        <f t="shared" si="4"/>
        <v>0.7142857142857143</v>
      </c>
      <c r="G168" s="36">
        <f t="shared" si="5"/>
        <v>0.2857142857142857</v>
      </c>
    </row>
    <row r="169" spans="1:7" x14ac:dyDescent="0.35">
      <c r="A169" s="73" t="s">
        <v>130</v>
      </c>
      <c r="B169" s="73" t="s">
        <v>96</v>
      </c>
      <c r="C169" s="73" t="s">
        <v>258</v>
      </c>
      <c r="D169" s="74">
        <v>20</v>
      </c>
      <c r="E169" s="74">
        <v>10</v>
      </c>
      <c r="F169" s="36">
        <f t="shared" si="4"/>
        <v>0.66666666666666663</v>
      </c>
      <c r="G169" s="36">
        <f t="shared" si="5"/>
        <v>0.33333333333333331</v>
      </c>
    </row>
    <row r="170" spans="1:7" x14ac:dyDescent="0.35">
      <c r="A170" s="73" t="s">
        <v>130</v>
      </c>
      <c r="B170" s="73" t="s">
        <v>96</v>
      </c>
      <c r="C170" s="73" t="s">
        <v>259</v>
      </c>
      <c r="D170" s="74">
        <v>19</v>
      </c>
      <c r="E170" s="74">
        <v>9</v>
      </c>
      <c r="F170" s="36">
        <f t="shared" si="4"/>
        <v>0.6785714285714286</v>
      </c>
      <c r="G170" s="36">
        <f t="shared" si="5"/>
        <v>0.32142857142857145</v>
      </c>
    </row>
    <row r="171" spans="1:7" x14ac:dyDescent="0.35">
      <c r="A171" s="73" t="s">
        <v>130</v>
      </c>
      <c r="B171" s="73" t="s">
        <v>96</v>
      </c>
      <c r="C171" s="73" t="s">
        <v>728</v>
      </c>
      <c r="D171" s="74">
        <v>2</v>
      </c>
      <c r="E171" s="74">
        <v>4</v>
      </c>
      <c r="F171" s="36">
        <f t="shared" si="4"/>
        <v>0.33333333333333331</v>
      </c>
      <c r="G171" s="36">
        <f t="shared" si="5"/>
        <v>0.66666666666666663</v>
      </c>
    </row>
    <row r="172" spans="1:7" x14ac:dyDescent="0.35">
      <c r="A172" s="73" t="s">
        <v>130</v>
      </c>
      <c r="B172" s="73" t="s">
        <v>97</v>
      </c>
      <c r="C172" s="73" t="s">
        <v>260</v>
      </c>
      <c r="D172" s="74">
        <v>10</v>
      </c>
      <c r="E172" s="74">
        <v>6</v>
      </c>
      <c r="F172" s="36">
        <f t="shared" si="4"/>
        <v>0.625</v>
      </c>
      <c r="G172" s="36">
        <f t="shared" si="5"/>
        <v>0.375</v>
      </c>
    </row>
    <row r="173" spans="1:7" x14ac:dyDescent="0.35">
      <c r="A173" s="73" t="s">
        <v>130</v>
      </c>
      <c r="B173" s="73" t="s">
        <v>97</v>
      </c>
      <c r="C173" s="73" t="s">
        <v>261</v>
      </c>
      <c r="D173" s="74">
        <v>8</v>
      </c>
      <c r="E173" s="74">
        <v>6</v>
      </c>
      <c r="F173" s="36">
        <f t="shared" si="4"/>
        <v>0.5714285714285714</v>
      </c>
      <c r="G173" s="36">
        <f t="shared" si="5"/>
        <v>0.42857142857142855</v>
      </c>
    </row>
    <row r="174" spans="1:7" x14ac:dyDescent="0.35">
      <c r="A174" s="73" t="s">
        <v>130</v>
      </c>
      <c r="B174" s="73" t="s">
        <v>98</v>
      </c>
      <c r="C174" s="73" t="s">
        <v>262</v>
      </c>
      <c r="D174" s="74">
        <v>8</v>
      </c>
      <c r="E174" s="74">
        <v>4</v>
      </c>
      <c r="F174" s="36">
        <f t="shared" si="4"/>
        <v>0.66666666666666663</v>
      </c>
      <c r="G174" s="36">
        <f t="shared" si="5"/>
        <v>0.33333333333333331</v>
      </c>
    </row>
    <row r="175" spans="1:7" x14ac:dyDescent="0.35">
      <c r="A175" s="73" t="s">
        <v>130</v>
      </c>
      <c r="B175" s="73" t="s">
        <v>98</v>
      </c>
      <c r="C175" s="73" t="s">
        <v>263</v>
      </c>
      <c r="D175" s="74">
        <v>9</v>
      </c>
      <c r="E175" s="74">
        <v>3</v>
      </c>
      <c r="F175" s="36">
        <f t="shared" si="4"/>
        <v>0.75</v>
      </c>
      <c r="G175" s="36">
        <f t="shared" si="5"/>
        <v>0.25</v>
      </c>
    </row>
    <row r="176" spans="1:7" x14ac:dyDescent="0.35">
      <c r="A176" s="73" t="s">
        <v>130</v>
      </c>
      <c r="B176" s="73" t="s">
        <v>98</v>
      </c>
      <c r="C176" s="73" t="s">
        <v>264</v>
      </c>
      <c r="D176" s="74">
        <v>10</v>
      </c>
      <c r="E176" s="74">
        <v>11</v>
      </c>
      <c r="F176" s="36">
        <f t="shared" si="4"/>
        <v>0.47619047619047616</v>
      </c>
      <c r="G176" s="36">
        <f t="shared" si="5"/>
        <v>0.52380952380952384</v>
      </c>
    </row>
    <row r="177" spans="1:7" x14ac:dyDescent="0.35">
      <c r="A177" s="73" t="s">
        <v>130</v>
      </c>
      <c r="B177" s="73" t="s">
        <v>98</v>
      </c>
      <c r="C177" s="73" t="s">
        <v>265</v>
      </c>
      <c r="D177" s="74">
        <v>5</v>
      </c>
      <c r="E177" s="74">
        <v>7</v>
      </c>
      <c r="F177" s="36">
        <f t="shared" si="4"/>
        <v>0.41666666666666669</v>
      </c>
      <c r="G177" s="36">
        <f t="shared" si="5"/>
        <v>0.58333333333333337</v>
      </c>
    </row>
    <row r="178" spans="1:7" x14ac:dyDescent="0.35">
      <c r="A178" s="73" t="s">
        <v>130</v>
      </c>
      <c r="B178" s="73" t="s">
        <v>99</v>
      </c>
      <c r="C178" s="73" t="s">
        <v>266</v>
      </c>
      <c r="D178" s="74">
        <v>16</v>
      </c>
      <c r="E178" s="74">
        <v>4</v>
      </c>
      <c r="F178" s="36">
        <f t="shared" si="4"/>
        <v>0.8</v>
      </c>
      <c r="G178" s="36">
        <f t="shared" si="5"/>
        <v>0.2</v>
      </c>
    </row>
    <row r="179" spans="1:7" x14ac:dyDescent="0.35">
      <c r="A179" s="73" t="s">
        <v>130</v>
      </c>
      <c r="B179" s="73" t="s">
        <v>99</v>
      </c>
      <c r="C179" s="73" t="s">
        <v>267</v>
      </c>
      <c r="D179" s="74">
        <v>8</v>
      </c>
      <c r="E179" s="74">
        <v>4</v>
      </c>
      <c r="F179" s="36">
        <f t="shared" si="4"/>
        <v>0.66666666666666663</v>
      </c>
      <c r="G179" s="36">
        <f t="shared" si="5"/>
        <v>0.33333333333333331</v>
      </c>
    </row>
    <row r="180" spans="1:7" x14ac:dyDescent="0.35">
      <c r="A180" s="73" t="s">
        <v>130</v>
      </c>
      <c r="B180" s="73" t="s">
        <v>99</v>
      </c>
      <c r="C180" s="73" t="s">
        <v>268</v>
      </c>
      <c r="D180" s="74">
        <v>9</v>
      </c>
      <c r="E180" s="74">
        <v>12</v>
      </c>
      <c r="F180" s="36">
        <f t="shared" si="4"/>
        <v>0.42857142857142855</v>
      </c>
      <c r="G180" s="36">
        <f t="shared" si="5"/>
        <v>0.5714285714285714</v>
      </c>
    </row>
    <row r="181" spans="1:7" x14ac:dyDescent="0.35">
      <c r="A181" s="73" t="s">
        <v>130</v>
      </c>
      <c r="B181" s="73" t="s">
        <v>99</v>
      </c>
      <c r="C181" s="73" t="s">
        <v>269</v>
      </c>
      <c r="D181" s="74">
        <v>5</v>
      </c>
      <c r="E181" s="74">
        <v>3</v>
      </c>
      <c r="F181" s="36">
        <f t="shared" si="4"/>
        <v>0.625</v>
      </c>
      <c r="G181" s="36">
        <f t="shared" si="5"/>
        <v>0.375</v>
      </c>
    </row>
    <row r="182" spans="1:7" x14ac:dyDescent="0.35">
      <c r="A182" s="73" t="s">
        <v>130</v>
      </c>
      <c r="B182" s="73" t="s">
        <v>99</v>
      </c>
      <c r="C182" s="73" t="s">
        <v>270</v>
      </c>
      <c r="D182" s="74">
        <v>19</v>
      </c>
      <c r="E182" s="74">
        <v>7</v>
      </c>
      <c r="F182" s="36">
        <f t="shared" si="4"/>
        <v>0.73076923076923073</v>
      </c>
      <c r="G182" s="36">
        <f t="shared" si="5"/>
        <v>0.26923076923076922</v>
      </c>
    </row>
    <row r="183" spans="1:7" x14ac:dyDescent="0.35">
      <c r="A183" s="73" t="s">
        <v>130</v>
      </c>
      <c r="B183" s="73" t="s">
        <v>100</v>
      </c>
      <c r="C183" s="73" t="s">
        <v>729</v>
      </c>
      <c r="D183" s="74">
        <v>36</v>
      </c>
      <c r="E183" s="74">
        <v>14</v>
      </c>
      <c r="F183" s="36">
        <f t="shared" si="4"/>
        <v>0.72</v>
      </c>
      <c r="G183" s="36">
        <f t="shared" si="5"/>
        <v>0.28000000000000003</v>
      </c>
    </row>
    <row r="184" spans="1:7" x14ac:dyDescent="0.35">
      <c r="A184" s="73" t="s">
        <v>130</v>
      </c>
      <c r="B184" s="73" t="s">
        <v>101</v>
      </c>
      <c r="C184" s="73" t="s">
        <v>271</v>
      </c>
      <c r="D184" s="74">
        <v>5</v>
      </c>
      <c r="E184" s="74">
        <v>4</v>
      </c>
      <c r="F184" s="36">
        <f t="shared" si="4"/>
        <v>0.55555555555555558</v>
      </c>
      <c r="G184" s="36">
        <f t="shared" si="5"/>
        <v>0.44444444444444442</v>
      </c>
    </row>
    <row r="185" spans="1:7" x14ac:dyDescent="0.35">
      <c r="A185" s="73" t="s">
        <v>130</v>
      </c>
      <c r="B185" s="73" t="s">
        <v>101</v>
      </c>
      <c r="C185" s="73" t="s">
        <v>272</v>
      </c>
      <c r="D185" s="74">
        <v>10</v>
      </c>
      <c r="E185" s="74">
        <v>6</v>
      </c>
      <c r="F185" s="36">
        <f t="shared" si="4"/>
        <v>0.625</v>
      </c>
      <c r="G185" s="36">
        <f t="shared" si="5"/>
        <v>0.375</v>
      </c>
    </row>
    <row r="186" spans="1:7" x14ac:dyDescent="0.35">
      <c r="A186" s="73" t="s">
        <v>130</v>
      </c>
      <c r="B186" s="73" t="s">
        <v>102</v>
      </c>
      <c r="C186" s="73" t="s">
        <v>273</v>
      </c>
      <c r="D186" s="74">
        <v>9</v>
      </c>
      <c r="E186" s="74">
        <v>8</v>
      </c>
      <c r="F186" s="36">
        <f t="shared" si="4"/>
        <v>0.52941176470588236</v>
      </c>
      <c r="G186" s="36">
        <f t="shared" si="5"/>
        <v>0.47058823529411764</v>
      </c>
    </row>
    <row r="187" spans="1:7" x14ac:dyDescent="0.35">
      <c r="A187" s="73" t="s">
        <v>130</v>
      </c>
      <c r="B187" s="73" t="s">
        <v>102</v>
      </c>
      <c r="C187" s="73" t="s">
        <v>274</v>
      </c>
      <c r="D187" s="74">
        <v>13</v>
      </c>
      <c r="E187" s="74">
        <v>7</v>
      </c>
      <c r="F187" s="36">
        <f t="shared" si="4"/>
        <v>0.65</v>
      </c>
      <c r="G187" s="36">
        <f t="shared" si="5"/>
        <v>0.35</v>
      </c>
    </row>
    <row r="188" spans="1:7" x14ac:dyDescent="0.35">
      <c r="A188" s="73" t="s">
        <v>130</v>
      </c>
      <c r="B188" s="73" t="s">
        <v>102</v>
      </c>
      <c r="C188" s="73" t="s">
        <v>275</v>
      </c>
      <c r="D188" s="74">
        <v>10</v>
      </c>
      <c r="E188" s="74">
        <v>5</v>
      </c>
      <c r="F188" s="36">
        <f t="shared" si="4"/>
        <v>0.66666666666666663</v>
      </c>
      <c r="G188" s="36">
        <f t="shared" si="5"/>
        <v>0.33333333333333331</v>
      </c>
    </row>
    <row r="189" spans="1:7" x14ac:dyDescent="0.35">
      <c r="A189" s="73" t="s">
        <v>130</v>
      </c>
      <c r="B189" s="73" t="s">
        <v>102</v>
      </c>
      <c r="C189" s="73" t="s">
        <v>730</v>
      </c>
      <c r="D189" s="74">
        <v>17</v>
      </c>
      <c r="E189" s="74">
        <v>7</v>
      </c>
      <c r="F189" s="36">
        <f t="shared" si="4"/>
        <v>0.70833333333333337</v>
      </c>
      <c r="G189" s="36">
        <f t="shared" si="5"/>
        <v>0.29166666666666669</v>
      </c>
    </row>
    <row r="190" spans="1:7" x14ac:dyDescent="0.35">
      <c r="A190" s="73" t="s">
        <v>130</v>
      </c>
      <c r="B190" s="73" t="s">
        <v>276</v>
      </c>
      <c r="C190" s="73" t="s">
        <v>277</v>
      </c>
      <c r="D190" s="74">
        <v>13</v>
      </c>
      <c r="E190" s="74">
        <v>7</v>
      </c>
      <c r="F190" s="36">
        <f t="shared" si="4"/>
        <v>0.65</v>
      </c>
      <c r="G190" s="36">
        <f t="shared" si="5"/>
        <v>0.35</v>
      </c>
    </row>
    <row r="191" spans="1:7" x14ac:dyDescent="0.35">
      <c r="A191" s="73" t="s">
        <v>130</v>
      </c>
      <c r="B191" s="73" t="s">
        <v>278</v>
      </c>
      <c r="C191" s="73" t="s">
        <v>279</v>
      </c>
      <c r="D191" s="74">
        <v>12</v>
      </c>
      <c r="E191" s="74">
        <v>29</v>
      </c>
      <c r="F191" s="36">
        <f t="shared" si="4"/>
        <v>0.29268292682926828</v>
      </c>
      <c r="G191" s="36">
        <f t="shared" si="5"/>
        <v>0.70731707317073167</v>
      </c>
    </row>
    <row r="192" spans="1:7" x14ac:dyDescent="0.35">
      <c r="A192" s="73" t="s">
        <v>130</v>
      </c>
      <c r="B192" s="73" t="s">
        <v>278</v>
      </c>
      <c r="C192" s="73" t="s">
        <v>731</v>
      </c>
      <c r="D192" s="74">
        <v>4</v>
      </c>
      <c r="E192" s="74">
        <v>16</v>
      </c>
      <c r="F192" s="36">
        <f t="shared" si="4"/>
        <v>0.2</v>
      </c>
      <c r="G192" s="36">
        <f t="shared" si="5"/>
        <v>0.8</v>
      </c>
    </row>
    <row r="193" spans="1:7" x14ac:dyDescent="0.35">
      <c r="A193" s="73" t="s">
        <v>130</v>
      </c>
      <c r="B193" s="73" t="s">
        <v>280</v>
      </c>
      <c r="C193" s="73" t="s">
        <v>281</v>
      </c>
      <c r="D193" s="74">
        <v>6</v>
      </c>
      <c r="E193" s="74">
        <v>11</v>
      </c>
      <c r="F193" s="36">
        <f t="shared" si="4"/>
        <v>0.35294117647058826</v>
      </c>
      <c r="G193" s="36">
        <f t="shared" si="5"/>
        <v>0.6470588235294118</v>
      </c>
    </row>
    <row r="194" spans="1:7" x14ac:dyDescent="0.35">
      <c r="A194" s="73" t="s">
        <v>130</v>
      </c>
      <c r="B194" s="73" t="s">
        <v>280</v>
      </c>
      <c r="C194" s="73" t="s">
        <v>282</v>
      </c>
      <c r="D194" s="74">
        <v>7</v>
      </c>
      <c r="E194" s="74">
        <v>11</v>
      </c>
      <c r="F194" s="36">
        <f t="shared" si="4"/>
        <v>0.3888888888888889</v>
      </c>
      <c r="G194" s="36">
        <f t="shared" si="5"/>
        <v>0.61111111111111116</v>
      </c>
    </row>
    <row r="195" spans="1:7" x14ac:dyDescent="0.35">
      <c r="A195" s="73" t="s">
        <v>130</v>
      </c>
      <c r="B195" s="73" t="s">
        <v>280</v>
      </c>
      <c r="C195" s="73" t="s">
        <v>732</v>
      </c>
      <c r="D195" s="74">
        <v>6</v>
      </c>
      <c r="E195" s="74">
        <v>7</v>
      </c>
      <c r="F195" s="36">
        <f t="shared" si="4"/>
        <v>0.46153846153846156</v>
      </c>
      <c r="G195" s="36">
        <f t="shared" si="5"/>
        <v>0.53846153846153844</v>
      </c>
    </row>
    <row r="196" spans="1:7" x14ac:dyDescent="0.35">
      <c r="A196" s="73" t="s">
        <v>130</v>
      </c>
      <c r="B196" s="73" t="s">
        <v>106</v>
      </c>
      <c r="C196" s="73" t="s">
        <v>144</v>
      </c>
      <c r="D196" s="74">
        <v>8</v>
      </c>
      <c r="E196" s="74">
        <v>4</v>
      </c>
      <c r="F196" s="36">
        <f t="shared" ref="F196:F197" si="6">D196/(E196+D196)</f>
        <v>0.66666666666666663</v>
      </c>
      <c r="G196" s="36">
        <f t="shared" ref="G196:G197" si="7">E196/(D196+E196)</f>
        <v>0.33333333333333331</v>
      </c>
    </row>
    <row r="197" spans="1:7" x14ac:dyDescent="0.35">
      <c r="A197" s="73" t="s">
        <v>130</v>
      </c>
      <c r="B197" s="73" t="s">
        <v>106</v>
      </c>
      <c r="C197" s="73" t="s">
        <v>283</v>
      </c>
      <c r="D197" s="74">
        <v>1</v>
      </c>
      <c r="E197" s="74"/>
      <c r="F197" s="36">
        <f t="shared" si="6"/>
        <v>1</v>
      </c>
      <c r="G197" s="36">
        <f t="shared" si="7"/>
        <v>0</v>
      </c>
    </row>
    <row r="198" spans="1:7" x14ac:dyDescent="0.35">
      <c r="D198">
        <f>SUM(D3:D197)</f>
        <v>2527</v>
      </c>
      <c r="E198">
        <f>SUM(E3:E197)</f>
        <v>1771</v>
      </c>
      <c r="F198" s="62">
        <f>D198/(D198+E198)</f>
        <v>0.58794788273615639</v>
      </c>
    </row>
    <row r="201" spans="1:7" x14ac:dyDescent="0.35">
      <c r="D201" s="34" t="s">
        <v>650</v>
      </c>
      <c r="E201" s="40">
        <f>D24+D158+D159+D160+D161+D162+D163+D164+D165+D186+D187+D188+D189+D190+D191+D192+D193+D194+D195+D183</f>
        <v>294</v>
      </c>
      <c r="F201" s="40">
        <f>E24+E158+E159+E160+E161+E162+E163+E164+E165+E186+E187+E188+E189+E190+E191+E192+E193+E194+E195+E183</f>
        <v>164</v>
      </c>
      <c r="G201" s="36">
        <f t="shared" ref="G201:G206" si="8">E201/(E201+F201)</f>
        <v>0.64192139737991272</v>
      </c>
    </row>
    <row r="202" spans="1:7" x14ac:dyDescent="0.35">
      <c r="D202" s="34" t="s">
        <v>651</v>
      </c>
      <c r="E202" s="40">
        <f>D46+D47+D48+D49+D50+D51+D52+D53+D54+D55+D56+D57+D58+D59+D60+D61+D62+D63+D64+D65+D66+D68+D67+D69+D70+D71+D72+D73+D74+D75+D76+D77+D78+D80+D79+D81+D82+D83+D84+D85+D86+D87+D88+D89+D90+D91+D92+D93+D94+D95+D100+D101+D112+D113+D114+D123+D124+D125+D126+D128+D144+D143+D145+D146+D168+D169+D170+D171+D96+D129</f>
        <v>1036</v>
      </c>
      <c r="F202" s="40">
        <f>E46+E47+E48+E49+E50+E51+E52+E53+E54+E55+E56+E57+E58+E59+E60+E61+E62+E63+E64+E65+E66+E68+E67+E69+E70+E71+E72+E73+E74+E75+E76+E77+E78+E80+E79+E81+E82+E83+E84+E85+E86+E87+E88+E89+E90+E91+E92+E93+E94+E95+E100+E101+E112+E113+E114+E123+E124+E125+E126+E128+E144+E143+E145+E146+E168+E169+E170+E171+E96+E129</f>
        <v>593</v>
      </c>
      <c r="G202" s="36">
        <f t="shared" si="8"/>
        <v>0.63597298956414983</v>
      </c>
    </row>
    <row r="203" spans="1:7" x14ac:dyDescent="0.35">
      <c r="D203" s="34" t="s">
        <v>652</v>
      </c>
      <c r="E203" s="40">
        <f>SUM(D25+D26+D27+D28+D29+D30+D31+D32+D33+D34+D35+D36+D37+D38+D39+D40+D41+D42+D43+D44+D45+D97+D98+D99+D102+D103+D104+D105+D106+D107+D108+D109+D110+D111+D115+D116+D117+D118+D119+D120+D121+D122+D127+D130+D131+D132+D133+D134+D135+D136+D137+D138+D139+D140+D141+D142+D147+D148+D149+D150+D151+D152+D154+D155+D156+D157+D172+D173+D174+D175+D176+D177+D196+D197)</f>
        <v>529</v>
      </c>
      <c r="F203" s="40">
        <f>SUM(E25+E26+E27+E28+E29+E30+E31+E32+E33+E34+E35+E36+E37+E38+E39+E40+E41+E42+E43+E44+E45+E97+E98+E99+E102+E103+E104+E105+E106+E107+E108+E109+E110+E111+E115+E116+E117+E118+E119+E120+E121+E122+E127+E130+E131+E132+E133+E134+E135+E136+E137+E138+E139+E140+E141+E142+E147+E148+E149+E150+E151+E152+E154+E155+E156+E157+E172+E173+E174+E175+E176+E177+E196+E197)</f>
        <v>765</v>
      </c>
      <c r="G203" s="36">
        <f t="shared" si="8"/>
        <v>0.4088098918083462</v>
      </c>
    </row>
    <row r="204" spans="1:7" x14ac:dyDescent="0.35">
      <c r="D204" s="34" t="s">
        <v>653</v>
      </c>
      <c r="E204" s="40">
        <f>D4+D3+D5+D6+D7+D8+D9+D10+D11+D12+D13+D15+D14+D16+D17+D18+D19+D20+D21+D22+D23</f>
        <v>510</v>
      </c>
      <c r="F204" s="40">
        <f>E4+E3+E5+E6+E7+E8+E9+E10+E11+E12+E13+E15+E14+E16+E17+E18+E19+E20+E21+E22+E23</f>
        <v>177</v>
      </c>
      <c r="G204" s="36">
        <f t="shared" si="8"/>
        <v>0.74235807860262004</v>
      </c>
    </row>
    <row r="205" spans="1:7" x14ac:dyDescent="0.35">
      <c r="D205" s="34" t="s">
        <v>655</v>
      </c>
      <c r="E205" s="40">
        <f>D180+D181+D182+D178+D179</f>
        <v>57</v>
      </c>
      <c r="F205" s="40">
        <f>E180+E181+E182+E178+E179</f>
        <v>30</v>
      </c>
      <c r="G205" s="36">
        <f t="shared" si="8"/>
        <v>0.65517241379310343</v>
      </c>
    </row>
    <row r="206" spans="1:7" x14ac:dyDescent="0.35">
      <c r="D206" s="34" t="s">
        <v>656</v>
      </c>
      <c r="E206" s="40">
        <f>D153+D166+D167+D184+D185</f>
        <v>101</v>
      </c>
      <c r="F206" s="40">
        <f>E153+E166+E167+E184+E185</f>
        <v>42</v>
      </c>
      <c r="G206" s="36">
        <f t="shared" si="8"/>
        <v>0.70629370629370625</v>
      </c>
    </row>
  </sheetData>
  <sheetProtection algorithmName="SHA-512" hashValue="e4le1Lb8nn6u5uG+ieAzv+VuqBm4AgjIN2aJKz+TnpNordc68QYwvjrlSuMkGxGgrJHLcpJq15hT32ZJl/iMjA==" saltValue="q6/lPiJyTayyrQrpt1QhKg==" spinCount="100000" sheet="1" objects="1" scenarios="1"/>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354EE-1CF6-4967-BC0C-70A7E2EAAEAC}">
  <sheetPr>
    <tabColor theme="0"/>
  </sheetPr>
  <dimension ref="A1:I116"/>
  <sheetViews>
    <sheetView zoomScaleNormal="100" workbookViewId="0">
      <selection activeCell="C19" sqref="C19"/>
    </sheetView>
  </sheetViews>
  <sheetFormatPr baseColWidth="10" defaultRowHeight="14.5" x14ac:dyDescent="0.35"/>
  <cols>
    <col min="1" max="1" width="112.7265625" customWidth="1"/>
    <col min="2" max="2" width="27.453125" customWidth="1"/>
    <col min="3" max="3" width="19.81640625" customWidth="1"/>
    <col min="4" max="4" width="34" customWidth="1"/>
    <col min="5" max="5" width="28.54296875" customWidth="1"/>
    <col min="6" max="6" width="20.54296875" customWidth="1"/>
    <col min="7" max="7" width="32.26953125" customWidth="1"/>
  </cols>
  <sheetData>
    <row r="1" spans="1:6" x14ac:dyDescent="0.35">
      <c r="A1" s="202" t="s">
        <v>641</v>
      </c>
      <c r="B1" s="202"/>
      <c r="C1" s="202"/>
      <c r="D1" s="202"/>
      <c r="E1" s="202"/>
      <c r="F1" s="202"/>
    </row>
    <row r="2" spans="1:6" x14ac:dyDescent="0.35">
      <c r="A2" s="40"/>
      <c r="B2" s="41" t="s">
        <v>0</v>
      </c>
      <c r="C2" s="41" t="s">
        <v>1</v>
      </c>
      <c r="D2" s="41" t="s">
        <v>642</v>
      </c>
      <c r="E2" s="41" t="s">
        <v>643</v>
      </c>
      <c r="F2" s="41" t="s">
        <v>639</v>
      </c>
    </row>
    <row r="3" spans="1:6" x14ac:dyDescent="0.35">
      <c r="A3" s="42" t="s">
        <v>662</v>
      </c>
      <c r="B3" s="40">
        <v>252</v>
      </c>
      <c r="C3" s="40">
        <v>55</v>
      </c>
      <c r="D3" s="43">
        <f t="shared" ref="D3:D51" si="0">C3/B3</f>
        <v>0.21825396825396826</v>
      </c>
      <c r="E3" s="75">
        <v>0.2857142857142857</v>
      </c>
      <c r="F3" s="44">
        <f>(E3-D3)*100</f>
        <v>6.7460317460317443</v>
      </c>
    </row>
    <row r="4" spans="1:6" x14ac:dyDescent="0.35">
      <c r="A4" s="42" t="s">
        <v>663</v>
      </c>
      <c r="B4" s="40">
        <v>162</v>
      </c>
      <c r="C4" s="40">
        <v>40</v>
      </c>
      <c r="D4" s="43">
        <f t="shared" si="0"/>
        <v>0.24691358024691357</v>
      </c>
      <c r="E4" s="75">
        <v>0.4</v>
      </c>
      <c r="F4" s="44">
        <f t="shared" ref="F4:F49" si="1">(E4-D4)*100</f>
        <v>15.308641975308646</v>
      </c>
    </row>
    <row r="5" spans="1:6" x14ac:dyDescent="0.35">
      <c r="A5" s="42" t="s">
        <v>664</v>
      </c>
      <c r="B5" s="40">
        <v>105</v>
      </c>
      <c r="C5" s="40">
        <v>34</v>
      </c>
      <c r="D5" s="43">
        <f t="shared" si="0"/>
        <v>0.32380952380952382</v>
      </c>
      <c r="E5" s="75">
        <v>0.1</v>
      </c>
      <c r="F5" s="44">
        <f t="shared" si="1"/>
        <v>-22.380952380952383</v>
      </c>
    </row>
    <row r="6" spans="1:6" x14ac:dyDescent="0.35">
      <c r="A6" s="42" t="s">
        <v>665</v>
      </c>
      <c r="B6" s="40">
        <v>674</v>
      </c>
      <c r="C6" s="40">
        <v>150</v>
      </c>
      <c r="D6" s="43">
        <f t="shared" si="0"/>
        <v>0.22255192878338279</v>
      </c>
      <c r="E6" s="75">
        <v>0.25</v>
      </c>
      <c r="F6" s="44">
        <f t="shared" si="1"/>
        <v>2.7448071216617214</v>
      </c>
    </row>
    <row r="7" spans="1:6" x14ac:dyDescent="0.35">
      <c r="A7" s="42" t="s">
        <v>666</v>
      </c>
      <c r="B7" s="40">
        <v>907</v>
      </c>
      <c r="C7" s="40">
        <v>222</v>
      </c>
      <c r="D7" s="43">
        <f t="shared" si="0"/>
        <v>0.24476295479603086</v>
      </c>
      <c r="E7" s="75">
        <v>0.18333333333333332</v>
      </c>
      <c r="F7" s="44">
        <f t="shared" si="1"/>
        <v>-6.1429621462697535</v>
      </c>
    </row>
    <row r="8" spans="1:6" x14ac:dyDescent="0.35">
      <c r="A8" s="42" t="s">
        <v>667</v>
      </c>
      <c r="B8" s="40">
        <v>815</v>
      </c>
      <c r="C8" s="40">
        <v>523</v>
      </c>
      <c r="D8" s="43">
        <f t="shared" si="0"/>
        <v>0.6417177914110429</v>
      </c>
      <c r="E8" s="75">
        <v>0.7021276595744681</v>
      </c>
      <c r="F8" s="44">
        <f t="shared" si="1"/>
        <v>6.0409868163425191</v>
      </c>
    </row>
    <row r="9" spans="1:6" x14ac:dyDescent="0.35">
      <c r="A9" s="42" t="s">
        <v>3</v>
      </c>
      <c r="B9" s="40">
        <v>7633</v>
      </c>
      <c r="C9" s="40">
        <v>4478</v>
      </c>
      <c r="D9" s="43">
        <f t="shared" si="0"/>
        <v>0.58666317306432592</v>
      </c>
      <c r="E9" s="75">
        <v>0.53900000000000003</v>
      </c>
      <c r="F9" s="44">
        <f t="shared" si="1"/>
        <v>-4.7663173064325886</v>
      </c>
    </row>
    <row r="10" spans="1:6" x14ac:dyDescent="0.35">
      <c r="A10" s="42" t="s">
        <v>4</v>
      </c>
      <c r="B10" s="40">
        <v>242</v>
      </c>
      <c r="C10" s="40">
        <v>194</v>
      </c>
      <c r="D10" s="43">
        <f t="shared" si="0"/>
        <v>0.80165289256198347</v>
      </c>
      <c r="E10" s="75">
        <v>0.91700000000000004</v>
      </c>
      <c r="F10" s="44">
        <f t="shared" si="1"/>
        <v>11.534710743801657</v>
      </c>
    </row>
    <row r="11" spans="1:6" x14ac:dyDescent="0.35">
      <c r="A11" s="42" t="s">
        <v>5</v>
      </c>
      <c r="B11" s="40">
        <v>2024</v>
      </c>
      <c r="C11" s="40">
        <v>1715</v>
      </c>
      <c r="D11" s="43">
        <f t="shared" si="0"/>
        <v>0.84733201581027673</v>
      </c>
      <c r="E11" s="75">
        <v>0.75</v>
      </c>
      <c r="F11" s="44">
        <f t="shared" si="1"/>
        <v>-9.7332015810276733</v>
      </c>
    </row>
    <row r="12" spans="1:6" x14ac:dyDescent="0.35">
      <c r="A12" s="42" t="s">
        <v>6</v>
      </c>
      <c r="B12" s="40">
        <v>780</v>
      </c>
      <c r="C12" s="40">
        <v>667</v>
      </c>
      <c r="D12" s="43">
        <f t="shared" si="0"/>
        <v>0.85512820512820509</v>
      </c>
      <c r="E12" s="75">
        <v>0.78787878787878785</v>
      </c>
      <c r="F12" s="44">
        <f t="shared" si="1"/>
        <v>-6.7249417249417238</v>
      </c>
    </row>
    <row r="13" spans="1:6" x14ac:dyDescent="0.35">
      <c r="A13" s="42" t="s">
        <v>7</v>
      </c>
      <c r="B13" s="40">
        <v>1048</v>
      </c>
      <c r="C13" s="40">
        <v>821</v>
      </c>
      <c r="D13" s="43">
        <f t="shared" si="0"/>
        <v>0.78339694656488545</v>
      </c>
      <c r="E13" s="75">
        <v>0.84210526315789469</v>
      </c>
      <c r="F13" s="44">
        <f t="shared" si="1"/>
        <v>5.870831659300924</v>
      </c>
    </row>
    <row r="14" spans="1:6" x14ac:dyDescent="0.35">
      <c r="A14" s="42" t="s">
        <v>8</v>
      </c>
      <c r="B14" s="40">
        <v>163</v>
      </c>
      <c r="C14" s="40">
        <v>133</v>
      </c>
      <c r="D14" s="43">
        <f t="shared" si="0"/>
        <v>0.81595092024539873</v>
      </c>
      <c r="E14" s="75">
        <v>0.76190476190476186</v>
      </c>
      <c r="F14" s="44">
        <f t="shared" si="1"/>
        <v>-5.4046158340636863</v>
      </c>
    </row>
    <row r="15" spans="1:6" x14ac:dyDescent="0.35">
      <c r="A15" s="42" t="s">
        <v>9</v>
      </c>
      <c r="B15" s="40">
        <v>2044</v>
      </c>
      <c r="C15" s="40">
        <v>1063</v>
      </c>
      <c r="D15" s="43">
        <f t="shared" si="0"/>
        <v>0.52005870841487278</v>
      </c>
      <c r="E15" s="75">
        <v>0.78125</v>
      </c>
      <c r="F15" s="44">
        <f t="shared" si="1"/>
        <v>26.11912915851272</v>
      </c>
    </row>
    <row r="16" spans="1:6" x14ac:dyDescent="0.35">
      <c r="A16" s="42" t="s">
        <v>10</v>
      </c>
      <c r="B16" s="40">
        <v>346</v>
      </c>
      <c r="C16" s="40">
        <v>87</v>
      </c>
      <c r="D16" s="43">
        <f t="shared" si="0"/>
        <v>0.25144508670520233</v>
      </c>
      <c r="E16" s="75">
        <v>8.3333333333333329E-2</v>
      </c>
      <c r="F16" s="44">
        <f t="shared" si="1"/>
        <v>-16.811175337186903</v>
      </c>
    </row>
    <row r="17" spans="1:6" x14ac:dyDescent="0.35">
      <c r="A17" s="42" t="s">
        <v>11</v>
      </c>
      <c r="B17" s="40">
        <v>544</v>
      </c>
      <c r="C17" s="40">
        <v>207</v>
      </c>
      <c r="D17" s="43">
        <f t="shared" si="0"/>
        <v>0.38051470588235292</v>
      </c>
      <c r="E17" s="75">
        <v>0.44444444444444442</v>
      </c>
      <c r="F17" s="44">
        <f t="shared" si="1"/>
        <v>6.3929738562091494</v>
      </c>
    </row>
    <row r="18" spans="1:6" x14ac:dyDescent="0.35">
      <c r="A18" s="42" t="s">
        <v>12</v>
      </c>
      <c r="B18" s="40">
        <v>1166</v>
      </c>
      <c r="C18" s="40">
        <v>458</v>
      </c>
      <c r="D18" s="43">
        <f t="shared" si="0"/>
        <v>0.39279588336192112</v>
      </c>
      <c r="E18" s="75">
        <v>0.37878787878787878</v>
      </c>
      <c r="F18" s="44">
        <f t="shared" si="1"/>
        <v>-1.4008004574042332</v>
      </c>
    </row>
    <row r="19" spans="1:6" x14ac:dyDescent="0.35">
      <c r="A19" s="42" t="s">
        <v>13</v>
      </c>
      <c r="B19" s="40">
        <v>38656</v>
      </c>
      <c r="C19" s="40">
        <v>26832</v>
      </c>
      <c r="D19" s="43">
        <f t="shared" si="0"/>
        <v>0.69412251655629142</v>
      </c>
      <c r="E19" s="75">
        <v>0.70529327610872672</v>
      </c>
      <c r="F19" s="44">
        <f t="shared" si="1"/>
        <v>1.1170759552435294</v>
      </c>
    </row>
    <row r="20" spans="1:6" x14ac:dyDescent="0.35">
      <c r="A20" s="42" t="s">
        <v>14</v>
      </c>
      <c r="B20" s="40">
        <v>254</v>
      </c>
      <c r="C20" s="40">
        <v>122</v>
      </c>
      <c r="D20" s="43">
        <f t="shared" si="0"/>
        <v>0.48031496062992124</v>
      </c>
      <c r="E20" s="75">
        <v>0.41666666666666669</v>
      </c>
      <c r="F20" s="44">
        <f t="shared" si="1"/>
        <v>-6.3648293963254554</v>
      </c>
    </row>
    <row r="21" spans="1:6" x14ac:dyDescent="0.35">
      <c r="A21" s="42" t="s">
        <v>15</v>
      </c>
      <c r="B21" s="40">
        <v>345</v>
      </c>
      <c r="C21" s="40">
        <v>203</v>
      </c>
      <c r="D21" s="43">
        <f t="shared" si="0"/>
        <v>0.58840579710144925</v>
      </c>
      <c r="E21" s="75">
        <v>0.75</v>
      </c>
      <c r="F21" s="44">
        <f t="shared" si="1"/>
        <v>16.159420289855074</v>
      </c>
    </row>
    <row r="22" spans="1:6" x14ac:dyDescent="0.35">
      <c r="A22" s="42" t="s">
        <v>16</v>
      </c>
      <c r="B22" s="40">
        <v>15925</v>
      </c>
      <c r="C22" s="40">
        <v>12301</v>
      </c>
      <c r="D22" s="43">
        <f t="shared" si="0"/>
        <v>0.77243328100470954</v>
      </c>
      <c r="E22" s="75">
        <v>0.73929794520547942</v>
      </c>
      <c r="F22" s="44">
        <f t="shared" si="1"/>
        <v>-3.3135335799230115</v>
      </c>
    </row>
    <row r="23" spans="1:6" x14ac:dyDescent="0.35">
      <c r="A23" s="42" t="s">
        <v>17</v>
      </c>
      <c r="B23" s="40">
        <v>5151</v>
      </c>
      <c r="C23" s="40">
        <v>2317</v>
      </c>
      <c r="D23" s="43">
        <f t="shared" si="0"/>
        <v>0.44981556979227333</v>
      </c>
      <c r="E23" s="75">
        <v>0.34200000000000003</v>
      </c>
      <c r="F23" s="44">
        <f t="shared" si="1"/>
        <v>-10.78155697922733</v>
      </c>
    </row>
    <row r="24" spans="1:6" x14ac:dyDescent="0.35">
      <c r="A24" s="42" t="s">
        <v>668</v>
      </c>
      <c r="B24" s="40">
        <v>5877</v>
      </c>
      <c r="C24" s="40">
        <v>5082</v>
      </c>
      <c r="D24" s="43">
        <f t="shared" si="0"/>
        <v>0.86472690148034714</v>
      </c>
      <c r="E24" s="75">
        <v>0.92200000000000004</v>
      </c>
      <c r="F24" s="44">
        <f t="shared" si="1"/>
        <v>5.7273098519652894</v>
      </c>
    </row>
    <row r="25" spans="1:6" x14ac:dyDescent="0.35">
      <c r="A25" s="42" t="s">
        <v>18</v>
      </c>
      <c r="B25" s="40">
        <v>5916</v>
      </c>
      <c r="C25" s="40">
        <v>1866</v>
      </c>
      <c r="D25" s="43">
        <f t="shared" si="0"/>
        <v>0.31541582150101422</v>
      </c>
      <c r="E25" s="75">
        <v>0.32100000000000001</v>
      </c>
      <c r="F25" s="44">
        <f t="shared" si="1"/>
        <v>0.55841784989857923</v>
      </c>
    </row>
    <row r="26" spans="1:6" x14ac:dyDescent="0.35">
      <c r="A26" s="42" t="s">
        <v>19</v>
      </c>
      <c r="B26" s="40">
        <v>24494</v>
      </c>
      <c r="C26" s="40">
        <v>11460</v>
      </c>
      <c r="D26" s="43">
        <f t="shared" si="0"/>
        <v>0.46786968237119292</v>
      </c>
      <c r="E26" s="75">
        <v>0.52400000000000002</v>
      </c>
      <c r="F26" s="44">
        <f t="shared" si="1"/>
        <v>5.61303176288071</v>
      </c>
    </row>
    <row r="27" spans="1:6" x14ac:dyDescent="0.35">
      <c r="A27" s="42" t="s">
        <v>669</v>
      </c>
      <c r="B27" s="40">
        <v>2334</v>
      </c>
      <c r="C27" s="40">
        <v>1901</v>
      </c>
      <c r="D27" s="43">
        <f t="shared" si="0"/>
        <v>0.81448157669237364</v>
      </c>
      <c r="E27" s="75">
        <v>0.85799999999999998</v>
      </c>
      <c r="F27" s="44">
        <f t="shared" si="1"/>
        <v>4.3518423307626346</v>
      </c>
    </row>
    <row r="28" spans="1:6" x14ac:dyDescent="0.35">
      <c r="A28" s="42" t="s">
        <v>20</v>
      </c>
      <c r="B28" s="40">
        <v>849</v>
      </c>
      <c r="C28" s="40">
        <v>664</v>
      </c>
      <c r="D28" s="43">
        <f t="shared" si="0"/>
        <v>0.78209658421672557</v>
      </c>
      <c r="E28" s="75">
        <v>0.76900000000000002</v>
      </c>
      <c r="F28" s="44">
        <f t="shared" si="1"/>
        <v>-1.3096584216725549</v>
      </c>
    </row>
    <row r="29" spans="1:6" x14ac:dyDescent="0.35">
      <c r="A29" s="42" t="s">
        <v>21</v>
      </c>
      <c r="B29" s="40">
        <v>313</v>
      </c>
      <c r="C29" s="40">
        <v>121</v>
      </c>
      <c r="D29" s="43">
        <f t="shared" si="0"/>
        <v>0.38658146964856233</v>
      </c>
      <c r="E29" s="75">
        <v>0.5</v>
      </c>
      <c r="F29" s="44">
        <f t="shared" si="1"/>
        <v>11.341853035143767</v>
      </c>
    </row>
    <row r="30" spans="1:6" x14ac:dyDescent="0.35">
      <c r="A30" s="81" t="s">
        <v>733</v>
      </c>
      <c r="B30" s="55">
        <f>B27+B25+B24</f>
        <v>14127</v>
      </c>
      <c r="C30" s="55">
        <f>C27+C25+C24</f>
        <v>8849</v>
      </c>
      <c r="D30" s="56">
        <f t="shared" si="0"/>
        <v>0.62638918383237774</v>
      </c>
      <c r="E30" s="75"/>
      <c r="F30" s="44"/>
    </row>
    <row r="31" spans="1:6" x14ac:dyDescent="0.35">
      <c r="A31" s="42" t="s">
        <v>23</v>
      </c>
      <c r="B31" s="40">
        <v>2068</v>
      </c>
      <c r="C31" s="40">
        <v>488</v>
      </c>
      <c r="D31" s="43">
        <f>C31/B31</f>
        <v>0.23597678916827852</v>
      </c>
      <c r="E31" s="75">
        <v>0.23622047244094488</v>
      </c>
      <c r="F31" s="44">
        <f t="shared" si="1"/>
        <v>2.4368327266635625E-2</v>
      </c>
    </row>
    <row r="32" spans="1:6" x14ac:dyDescent="0.35">
      <c r="A32" s="42" t="s">
        <v>36</v>
      </c>
      <c r="B32" s="40">
        <v>1339</v>
      </c>
      <c r="C32" s="40">
        <v>159</v>
      </c>
      <c r="D32" s="43">
        <f t="shared" si="0"/>
        <v>0.11874533233756535</v>
      </c>
      <c r="E32" s="75">
        <v>8.9108910891089105E-2</v>
      </c>
      <c r="F32" s="44">
        <f t="shared" si="1"/>
        <v>-2.9636421446476242</v>
      </c>
    </row>
    <row r="33" spans="1:6" x14ac:dyDescent="0.35">
      <c r="A33" s="42" t="s">
        <v>35</v>
      </c>
      <c r="B33" s="40">
        <v>1617</v>
      </c>
      <c r="C33" s="40">
        <v>163</v>
      </c>
      <c r="D33" s="43">
        <f t="shared" si="0"/>
        <v>0.10080395794681508</v>
      </c>
      <c r="E33" s="75">
        <v>9.2999999999999999E-2</v>
      </c>
      <c r="F33" s="44">
        <f t="shared" si="1"/>
        <v>-0.78039579468150855</v>
      </c>
    </row>
    <row r="34" spans="1:6" x14ac:dyDescent="0.35">
      <c r="A34" s="42" t="s">
        <v>38</v>
      </c>
      <c r="B34" s="40">
        <v>689</v>
      </c>
      <c r="C34" s="40">
        <v>235</v>
      </c>
      <c r="D34" s="43">
        <f t="shared" si="0"/>
        <v>0.34107402031930334</v>
      </c>
      <c r="E34" s="75">
        <v>0.24731182795698925</v>
      </c>
      <c r="F34" s="44">
        <f t="shared" si="1"/>
        <v>-9.3762192362314085</v>
      </c>
    </row>
    <row r="35" spans="1:6" x14ac:dyDescent="0.35">
      <c r="A35" s="42" t="s">
        <v>27</v>
      </c>
      <c r="B35" s="40">
        <v>1624</v>
      </c>
      <c r="C35" s="40">
        <v>188</v>
      </c>
      <c r="D35" s="43">
        <f t="shared" si="0"/>
        <v>0.11576354679802955</v>
      </c>
      <c r="E35" s="75">
        <v>0.19</v>
      </c>
      <c r="F35" s="44">
        <f t="shared" si="1"/>
        <v>7.4236453201970445</v>
      </c>
    </row>
    <row r="36" spans="1:6" x14ac:dyDescent="0.35">
      <c r="A36" s="42" t="s">
        <v>28</v>
      </c>
      <c r="B36" s="40">
        <v>1699</v>
      </c>
      <c r="C36" s="40">
        <v>441</v>
      </c>
      <c r="D36" s="43">
        <f t="shared" si="0"/>
        <v>0.25956444967628017</v>
      </c>
      <c r="E36" s="75">
        <v>0.15596330275229359</v>
      </c>
      <c r="F36" s="44">
        <f t="shared" si="1"/>
        <v>-10.360114692398659</v>
      </c>
    </row>
    <row r="37" spans="1:6" x14ac:dyDescent="0.35">
      <c r="A37" s="42" t="s">
        <v>26</v>
      </c>
      <c r="B37" s="40">
        <v>670</v>
      </c>
      <c r="C37" s="40">
        <v>135</v>
      </c>
      <c r="D37" s="43">
        <f t="shared" si="0"/>
        <v>0.20149253731343283</v>
      </c>
      <c r="E37" s="75">
        <v>0.14285714285714285</v>
      </c>
      <c r="F37" s="44">
        <f t="shared" si="1"/>
        <v>-5.8635394456289989</v>
      </c>
    </row>
    <row r="38" spans="1:6" x14ac:dyDescent="0.35">
      <c r="A38" s="42" t="s">
        <v>37</v>
      </c>
      <c r="B38" s="40">
        <v>610</v>
      </c>
      <c r="C38" s="40">
        <v>498</v>
      </c>
      <c r="D38" s="43">
        <f t="shared" si="0"/>
        <v>0.81639344262295077</v>
      </c>
      <c r="E38" s="75">
        <v>0.61904761904761907</v>
      </c>
      <c r="F38" s="44">
        <f t="shared" si="1"/>
        <v>-19.734582357533171</v>
      </c>
    </row>
    <row r="39" spans="1:6" x14ac:dyDescent="0.35">
      <c r="A39" s="42" t="s">
        <v>34</v>
      </c>
      <c r="B39" s="40">
        <v>281</v>
      </c>
      <c r="C39" s="40">
        <v>181</v>
      </c>
      <c r="D39" s="43">
        <f t="shared" si="0"/>
        <v>0.64412811387900359</v>
      </c>
      <c r="E39" s="75">
        <v>0.27272727272727271</v>
      </c>
      <c r="F39" s="44">
        <f t="shared" si="1"/>
        <v>-37.140084115173089</v>
      </c>
    </row>
    <row r="40" spans="1:6" x14ac:dyDescent="0.35">
      <c r="A40" s="42" t="s">
        <v>29</v>
      </c>
      <c r="B40" s="40">
        <v>775</v>
      </c>
      <c r="C40" s="40">
        <v>432</v>
      </c>
      <c r="D40" s="43">
        <f t="shared" si="0"/>
        <v>0.55741935483870964</v>
      </c>
      <c r="E40" s="75">
        <v>0.52380952380952384</v>
      </c>
      <c r="F40" s="44">
        <f t="shared" si="1"/>
        <v>-3.3609831029185799</v>
      </c>
    </row>
    <row r="41" spans="1:6" x14ac:dyDescent="0.35">
      <c r="A41" s="42" t="s">
        <v>30</v>
      </c>
      <c r="B41" s="40">
        <v>1016</v>
      </c>
      <c r="C41" s="40">
        <v>763</v>
      </c>
      <c r="D41" s="43">
        <f t="shared" si="0"/>
        <v>0.75098425196850394</v>
      </c>
      <c r="E41" s="75">
        <v>0.78260869565217395</v>
      </c>
      <c r="F41" s="44">
        <f t="shared" si="1"/>
        <v>3.1624443683670012</v>
      </c>
    </row>
    <row r="42" spans="1:6" x14ac:dyDescent="0.35">
      <c r="A42" s="42" t="s">
        <v>31</v>
      </c>
      <c r="B42" s="40">
        <v>708</v>
      </c>
      <c r="C42" s="40">
        <v>489</v>
      </c>
      <c r="D42" s="43">
        <f t="shared" si="0"/>
        <v>0.69067796610169496</v>
      </c>
      <c r="E42" s="75">
        <v>0.54545454545454541</v>
      </c>
      <c r="F42" s="44">
        <f t="shared" si="1"/>
        <v>-14.522342064714955</v>
      </c>
    </row>
    <row r="43" spans="1:6" x14ac:dyDescent="0.35">
      <c r="A43" s="42" t="s">
        <v>25</v>
      </c>
      <c r="B43" s="40">
        <v>507</v>
      </c>
      <c r="C43" s="40">
        <v>271</v>
      </c>
      <c r="D43" s="43">
        <f t="shared" si="0"/>
        <v>0.53451676528599601</v>
      </c>
      <c r="E43" s="75">
        <v>0.30555555555555558</v>
      </c>
      <c r="F43" s="44">
        <f t="shared" si="1"/>
        <v>-22.896120973044042</v>
      </c>
    </row>
    <row r="44" spans="1:6" x14ac:dyDescent="0.35">
      <c r="A44" s="42" t="s">
        <v>670</v>
      </c>
      <c r="B44" s="40">
        <v>1651</v>
      </c>
      <c r="C44" s="40">
        <v>873</v>
      </c>
      <c r="D44" s="43">
        <f t="shared" si="0"/>
        <v>0.52877044215626889</v>
      </c>
      <c r="E44" s="75">
        <v>0.67045454545454541</v>
      </c>
      <c r="F44" s="44">
        <f t="shared" si="1"/>
        <v>14.168410329827651</v>
      </c>
    </row>
    <row r="45" spans="1:6" x14ac:dyDescent="0.35">
      <c r="A45" s="42" t="s">
        <v>33</v>
      </c>
      <c r="B45" s="40">
        <v>2212</v>
      </c>
      <c r="C45" s="40">
        <v>1325</v>
      </c>
      <c r="D45" s="43">
        <f t="shared" si="0"/>
        <v>0.59900542495479203</v>
      </c>
      <c r="E45" s="75">
        <v>0.69411764705882351</v>
      </c>
      <c r="F45" s="44">
        <f t="shared" si="1"/>
        <v>9.5112222104031474</v>
      </c>
    </row>
    <row r="46" spans="1:6" x14ac:dyDescent="0.35">
      <c r="A46" s="42" t="s">
        <v>24</v>
      </c>
      <c r="B46" s="40">
        <v>391</v>
      </c>
      <c r="C46" s="40">
        <v>107</v>
      </c>
      <c r="D46" s="43">
        <f t="shared" si="0"/>
        <v>0.27365728900255754</v>
      </c>
      <c r="E46" s="75">
        <v>0.24489795918367346</v>
      </c>
      <c r="F46" s="44">
        <f t="shared" si="1"/>
        <v>-2.8759329818884072</v>
      </c>
    </row>
    <row r="47" spans="1:6" x14ac:dyDescent="0.35">
      <c r="A47" s="42" t="s">
        <v>32</v>
      </c>
      <c r="B47" s="40">
        <v>4941</v>
      </c>
      <c r="C47" s="40">
        <v>2370</v>
      </c>
      <c r="D47" s="43">
        <f t="shared" si="0"/>
        <v>0.47965998785670916</v>
      </c>
      <c r="E47" s="75">
        <v>0.45833333333333331</v>
      </c>
      <c r="F47" s="44">
        <f t="shared" si="1"/>
        <v>-2.1326654523375845</v>
      </c>
    </row>
    <row r="48" spans="1:6" x14ac:dyDescent="0.35">
      <c r="A48" s="42" t="s">
        <v>39</v>
      </c>
      <c r="B48" s="40">
        <v>1045</v>
      </c>
      <c r="C48" s="40">
        <v>316</v>
      </c>
      <c r="D48" s="43">
        <f t="shared" si="0"/>
        <v>0.30239234449760766</v>
      </c>
      <c r="E48" s="75">
        <v>0.40799999999999997</v>
      </c>
      <c r="F48" s="44">
        <f t="shared" si="1"/>
        <v>10.560765550239232</v>
      </c>
    </row>
    <row r="49" spans="1:9" x14ac:dyDescent="0.35">
      <c r="A49" s="42" t="s">
        <v>671</v>
      </c>
      <c r="B49" s="40">
        <v>3722</v>
      </c>
      <c r="C49" s="40">
        <v>1996</v>
      </c>
      <c r="D49" s="43">
        <f t="shared" si="0"/>
        <v>0.53627082213863519</v>
      </c>
      <c r="E49" s="75">
        <v>0.62650602409638556</v>
      </c>
      <c r="F49" s="44">
        <f t="shared" si="1"/>
        <v>9.0235201957750366</v>
      </c>
    </row>
    <row r="50" spans="1:9" x14ac:dyDescent="0.35">
      <c r="A50" s="80" t="s">
        <v>284</v>
      </c>
      <c r="B50" s="79">
        <f>SUM(B31:B49)</f>
        <v>27565</v>
      </c>
      <c r="C50" s="79">
        <f>SUM(C31:C49)</f>
        <v>11430</v>
      </c>
      <c r="D50" s="56">
        <f t="shared" si="0"/>
        <v>0.41465626700526032</v>
      </c>
      <c r="E50" s="75"/>
      <c r="F50" s="44"/>
    </row>
    <row r="51" spans="1:9" x14ac:dyDescent="0.35">
      <c r="A51" s="81" t="s">
        <v>734</v>
      </c>
      <c r="B51" s="55">
        <f>(B26+B21+B20+B18+B17+B16+B7+B6+B5+B4+B3+B29+B28+B10)</f>
        <v>30653</v>
      </c>
      <c r="C51" s="55">
        <f>(C26+C21+C20+C18+C17+C16+C7+C6+C5+C4+C3+C29+C28+C10)</f>
        <v>14017</v>
      </c>
      <c r="D51" s="56">
        <f t="shared" si="0"/>
        <v>0.45727987472678039</v>
      </c>
      <c r="E51" s="75"/>
      <c r="F51" s="44"/>
    </row>
    <row r="55" spans="1:9" x14ac:dyDescent="0.35">
      <c r="A55" s="203" t="s">
        <v>640</v>
      </c>
      <c r="B55" s="203"/>
      <c r="C55" s="203"/>
      <c r="D55" s="203"/>
      <c r="E55" s="203"/>
      <c r="F55" s="203"/>
    </row>
    <row r="56" spans="1:9" x14ac:dyDescent="0.35">
      <c r="A56" s="65"/>
      <c r="B56" s="45" t="s">
        <v>0</v>
      </c>
      <c r="C56" s="45" t="s">
        <v>1</v>
      </c>
      <c r="D56" s="45" t="s">
        <v>632</v>
      </c>
      <c r="E56" s="45" t="s">
        <v>644</v>
      </c>
      <c r="F56" s="45" t="s">
        <v>639</v>
      </c>
    </row>
    <row r="57" spans="1:9" x14ac:dyDescent="0.35">
      <c r="A57" s="46" t="s">
        <v>47</v>
      </c>
      <c r="B57" s="47">
        <v>174</v>
      </c>
      <c r="C57" s="47">
        <v>136</v>
      </c>
      <c r="D57" s="48">
        <f>C57/B57</f>
        <v>0.7816091954022989</v>
      </c>
      <c r="E57" s="43">
        <v>0.65</v>
      </c>
      <c r="F57" s="44">
        <f>(E57-D57)*100</f>
        <v>-13.160919540229887</v>
      </c>
      <c r="G57" s="1"/>
      <c r="H57" s="2"/>
      <c r="I57" s="2"/>
    </row>
    <row r="58" spans="1:9" x14ac:dyDescent="0.35">
      <c r="A58" s="46" t="s">
        <v>48</v>
      </c>
      <c r="B58" s="47">
        <v>390</v>
      </c>
      <c r="C58" s="47">
        <v>295</v>
      </c>
      <c r="D58" s="48">
        <f t="shared" ref="D58:D116" si="2">C58/B58</f>
        <v>0.75641025641025639</v>
      </c>
      <c r="E58" s="43">
        <v>0.68571428571428572</v>
      </c>
      <c r="F58" s="44">
        <f t="shared" ref="F58:F116" si="3">(E58-D58)*100</f>
        <v>-7.0695970695970667</v>
      </c>
      <c r="G58" s="1"/>
      <c r="H58" s="2"/>
      <c r="I58" s="2"/>
    </row>
    <row r="59" spans="1:9" x14ac:dyDescent="0.35">
      <c r="A59" s="46" t="s">
        <v>49</v>
      </c>
      <c r="B59" s="47">
        <v>296</v>
      </c>
      <c r="C59" s="47">
        <v>194</v>
      </c>
      <c r="D59" s="48">
        <f t="shared" si="2"/>
        <v>0.65540540540540537</v>
      </c>
      <c r="E59" s="43">
        <v>0.42857142857142855</v>
      </c>
      <c r="F59" s="44">
        <f t="shared" si="3"/>
        <v>-22.683397683397683</v>
      </c>
      <c r="G59" s="1"/>
      <c r="H59" s="2"/>
      <c r="I59" s="2"/>
    </row>
    <row r="60" spans="1:9" x14ac:dyDescent="0.35">
      <c r="A60" s="42" t="s">
        <v>50</v>
      </c>
      <c r="B60" s="47">
        <v>1462</v>
      </c>
      <c r="C60" s="47">
        <v>792</v>
      </c>
      <c r="D60" s="43">
        <f t="shared" si="2"/>
        <v>0.54172366621067036</v>
      </c>
      <c r="E60" s="43">
        <v>0.60526315789473684</v>
      </c>
      <c r="F60" s="44">
        <f t="shared" si="3"/>
        <v>6.3539491684066469</v>
      </c>
      <c r="G60" s="1"/>
      <c r="H60" s="2"/>
      <c r="I60" s="2"/>
    </row>
    <row r="61" spans="1:9" x14ac:dyDescent="0.35">
      <c r="A61" s="42" t="s">
        <v>51</v>
      </c>
      <c r="B61" s="47">
        <v>338</v>
      </c>
      <c r="C61" s="47">
        <v>143</v>
      </c>
      <c r="D61" s="43">
        <f t="shared" si="2"/>
        <v>0.42307692307692307</v>
      </c>
      <c r="E61" s="43">
        <v>0.5</v>
      </c>
      <c r="F61" s="44">
        <f t="shared" si="3"/>
        <v>7.6923076923076925</v>
      </c>
      <c r="G61" s="1"/>
      <c r="H61" s="2"/>
      <c r="I61" s="2"/>
    </row>
    <row r="62" spans="1:9" x14ac:dyDescent="0.35">
      <c r="A62" s="42" t="s">
        <v>52</v>
      </c>
      <c r="B62" s="47">
        <v>689</v>
      </c>
      <c r="C62" s="47">
        <v>393</v>
      </c>
      <c r="D62" s="43">
        <f t="shared" si="2"/>
        <v>0.57039187227866472</v>
      </c>
      <c r="E62" s="43">
        <v>0.56521739130434778</v>
      </c>
      <c r="F62" s="44">
        <f t="shared" si="3"/>
        <v>-0.51744809743169418</v>
      </c>
      <c r="G62" s="1"/>
      <c r="H62" s="2"/>
      <c r="I62" s="2"/>
    </row>
    <row r="63" spans="1:9" x14ac:dyDescent="0.35">
      <c r="A63" s="42" t="s">
        <v>53</v>
      </c>
      <c r="B63" s="47">
        <v>2856</v>
      </c>
      <c r="C63" s="47">
        <v>2053</v>
      </c>
      <c r="D63" s="43">
        <f t="shared" si="2"/>
        <v>0.7188375350140056</v>
      </c>
      <c r="E63" s="43">
        <v>0.71621621621621623</v>
      </c>
      <c r="F63" s="44">
        <f t="shared" si="3"/>
        <v>-0.26213187977893737</v>
      </c>
      <c r="G63" s="1"/>
      <c r="H63" s="2"/>
      <c r="I63" s="2"/>
    </row>
    <row r="64" spans="1:9" x14ac:dyDescent="0.35">
      <c r="A64" s="42" t="s">
        <v>54</v>
      </c>
      <c r="B64" s="47">
        <v>1509</v>
      </c>
      <c r="C64" s="47">
        <v>835</v>
      </c>
      <c r="D64" s="43">
        <f t="shared" si="2"/>
        <v>0.5533465871438038</v>
      </c>
      <c r="E64" s="43">
        <v>0.6</v>
      </c>
      <c r="F64" s="44">
        <f t="shared" si="3"/>
        <v>4.6653412856196175</v>
      </c>
      <c r="G64" s="1"/>
      <c r="H64" s="2"/>
      <c r="I64" s="2"/>
    </row>
    <row r="65" spans="1:9" x14ac:dyDescent="0.35">
      <c r="A65" s="42" t="s">
        <v>55</v>
      </c>
      <c r="B65" s="47">
        <v>828</v>
      </c>
      <c r="C65" s="47">
        <v>396</v>
      </c>
      <c r="D65" s="43">
        <f t="shared" si="2"/>
        <v>0.47826086956521741</v>
      </c>
      <c r="E65" s="43">
        <v>0.44444444444444442</v>
      </c>
      <c r="F65" s="44">
        <f t="shared" si="3"/>
        <v>-3.3816425120772986</v>
      </c>
      <c r="G65" s="1"/>
      <c r="H65" s="2"/>
      <c r="I65" s="2"/>
    </row>
    <row r="66" spans="1:9" x14ac:dyDescent="0.35">
      <c r="A66" s="42" t="s">
        <v>56</v>
      </c>
      <c r="B66" s="47">
        <v>938</v>
      </c>
      <c r="C66" s="47">
        <v>430</v>
      </c>
      <c r="D66" s="43">
        <f t="shared" si="2"/>
        <v>0.45842217484008529</v>
      </c>
      <c r="E66" s="43">
        <v>0.32142857142857145</v>
      </c>
      <c r="F66" s="44">
        <f t="shared" si="3"/>
        <v>-13.699360341151385</v>
      </c>
      <c r="G66" s="1"/>
      <c r="H66" s="2"/>
      <c r="I66" s="2"/>
    </row>
    <row r="67" spans="1:9" x14ac:dyDescent="0.35">
      <c r="A67" s="42" t="s">
        <v>57</v>
      </c>
      <c r="B67" s="47">
        <v>629</v>
      </c>
      <c r="C67" s="47">
        <v>466</v>
      </c>
      <c r="D67" s="43">
        <f t="shared" si="2"/>
        <v>0.74085850556438793</v>
      </c>
      <c r="E67" s="43">
        <v>0.69444444444444442</v>
      </c>
      <c r="F67" s="44">
        <f t="shared" si="3"/>
        <v>-4.6414061119943506</v>
      </c>
      <c r="G67" s="1"/>
      <c r="H67" s="2"/>
      <c r="I67" s="2"/>
    </row>
    <row r="68" spans="1:9" x14ac:dyDescent="0.35">
      <c r="A68" s="42" t="s">
        <v>58</v>
      </c>
      <c r="B68" s="47">
        <v>541</v>
      </c>
      <c r="C68" s="47">
        <v>454</v>
      </c>
      <c r="D68" s="43">
        <f t="shared" si="2"/>
        <v>0.83918669131238444</v>
      </c>
      <c r="E68" s="43">
        <v>0.93548387096774188</v>
      </c>
      <c r="F68" s="44">
        <f t="shared" si="3"/>
        <v>9.629717965535745</v>
      </c>
      <c r="G68" s="1"/>
      <c r="H68" s="2"/>
      <c r="I68" s="2"/>
    </row>
    <row r="69" spans="1:9" x14ac:dyDescent="0.35">
      <c r="A69" s="42" t="s">
        <v>59</v>
      </c>
      <c r="B69" s="47">
        <v>6216</v>
      </c>
      <c r="C69" s="47">
        <v>4203</v>
      </c>
      <c r="D69" s="43">
        <f t="shared" si="2"/>
        <v>0.67615830115830111</v>
      </c>
      <c r="E69" s="43">
        <v>0.64640883977900554</v>
      </c>
      <c r="F69" s="44">
        <f t="shared" si="3"/>
        <v>-2.9749461379295572</v>
      </c>
      <c r="G69" s="1"/>
      <c r="H69" s="2"/>
      <c r="I69" s="2"/>
    </row>
    <row r="70" spans="1:9" x14ac:dyDescent="0.35">
      <c r="A70" s="42" t="s">
        <v>60</v>
      </c>
      <c r="B70" s="47">
        <v>797</v>
      </c>
      <c r="C70" s="47">
        <v>602</v>
      </c>
      <c r="D70" s="43">
        <f t="shared" si="2"/>
        <v>0.75533249686323711</v>
      </c>
      <c r="E70" s="43">
        <v>0.77586206896551724</v>
      </c>
      <c r="F70" s="44">
        <f t="shared" si="3"/>
        <v>2.0529572102280125</v>
      </c>
      <c r="G70" s="1"/>
      <c r="H70" s="2"/>
      <c r="I70" s="2"/>
    </row>
    <row r="71" spans="1:9" x14ac:dyDescent="0.35">
      <c r="A71" s="42" t="s">
        <v>61</v>
      </c>
      <c r="B71" s="47">
        <v>1847</v>
      </c>
      <c r="C71" s="47">
        <v>1431</v>
      </c>
      <c r="D71" s="43">
        <f t="shared" si="2"/>
        <v>0.77476989713048183</v>
      </c>
      <c r="E71" s="43">
        <v>0.8125</v>
      </c>
      <c r="F71" s="44">
        <f t="shared" si="3"/>
        <v>3.7730102869518167</v>
      </c>
      <c r="G71" s="1"/>
      <c r="H71" s="2"/>
      <c r="I71" s="2"/>
    </row>
    <row r="72" spans="1:9" x14ac:dyDescent="0.35">
      <c r="A72" s="42" t="s">
        <v>62</v>
      </c>
      <c r="B72" s="47">
        <v>965</v>
      </c>
      <c r="C72" s="47">
        <v>760</v>
      </c>
      <c r="D72" s="43">
        <f t="shared" si="2"/>
        <v>0.78756476683937826</v>
      </c>
      <c r="E72" s="43">
        <v>0.6</v>
      </c>
      <c r="F72" s="44">
        <f t="shared" si="3"/>
        <v>-18.756476683937827</v>
      </c>
      <c r="G72" s="1"/>
      <c r="H72" s="2"/>
      <c r="I72" s="2"/>
    </row>
    <row r="73" spans="1:9" x14ac:dyDescent="0.35">
      <c r="A73" s="42" t="s">
        <v>63</v>
      </c>
      <c r="B73" s="47">
        <v>6185</v>
      </c>
      <c r="C73" s="47">
        <v>5301</v>
      </c>
      <c r="D73" s="43">
        <f t="shared" si="2"/>
        <v>0.85707356507679866</v>
      </c>
      <c r="E73" s="43">
        <v>0.83458646616541354</v>
      </c>
      <c r="F73" s="44">
        <f t="shared" si="3"/>
        <v>-2.2487098911385117</v>
      </c>
      <c r="G73" s="1"/>
      <c r="H73" s="2"/>
      <c r="I73" s="2"/>
    </row>
    <row r="74" spans="1:9" x14ac:dyDescent="0.35">
      <c r="A74" s="42" t="s">
        <v>64</v>
      </c>
      <c r="B74" s="47">
        <v>4630</v>
      </c>
      <c r="C74" s="47">
        <v>3762</v>
      </c>
      <c r="D74" s="43">
        <f t="shared" si="2"/>
        <v>0.81252699784017279</v>
      </c>
      <c r="E74" s="43">
        <v>0.8294573643410853</v>
      </c>
      <c r="F74" s="44">
        <f t="shared" si="3"/>
        <v>1.6930366500912508</v>
      </c>
      <c r="G74" s="1"/>
      <c r="H74" s="2"/>
      <c r="I74" s="2"/>
    </row>
    <row r="75" spans="1:9" x14ac:dyDescent="0.35">
      <c r="A75" s="42" t="s">
        <v>65</v>
      </c>
      <c r="B75" s="47">
        <v>2590</v>
      </c>
      <c r="C75" s="47">
        <v>1520</v>
      </c>
      <c r="D75" s="43">
        <f t="shared" si="2"/>
        <v>0.58687258687258692</v>
      </c>
      <c r="E75" s="43">
        <v>0.55084745762711862</v>
      </c>
      <c r="F75" s="44">
        <f t="shared" si="3"/>
        <v>-3.6025129245468301</v>
      </c>
      <c r="G75" s="1"/>
      <c r="H75" s="2"/>
      <c r="I75" s="2"/>
    </row>
    <row r="76" spans="1:9" x14ac:dyDescent="0.35">
      <c r="A76" s="42" t="s">
        <v>66</v>
      </c>
      <c r="B76" s="47">
        <v>1591</v>
      </c>
      <c r="C76" s="47">
        <v>1209</v>
      </c>
      <c r="D76" s="43">
        <f t="shared" si="2"/>
        <v>0.75989943431803897</v>
      </c>
      <c r="E76" s="43">
        <v>0.77611940298507465</v>
      </c>
      <c r="F76" s="44">
        <f t="shared" si="3"/>
        <v>1.6219968667035678</v>
      </c>
      <c r="G76" s="1"/>
      <c r="H76" s="2"/>
      <c r="I76" s="2"/>
    </row>
    <row r="77" spans="1:9" x14ac:dyDescent="0.35">
      <c r="A77" s="42" t="s">
        <v>67</v>
      </c>
      <c r="B77" s="47">
        <v>560</v>
      </c>
      <c r="C77" s="47">
        <v>256</v>
      </c>
      <c r="D77" s="43">
        <f t="shared" si="2"/>
        <v>0.45714285714285713</v>
      </c>
      <c r="E77" s="43">
        <v>0.5</v>
      </c>
      <c r="F77" s="44">
        <f t="shared" si="3"/>
        <v>4.2857142857142874</v>
      </c>
      <c r="G77" s="1"/>
      <c r="H77" s="2"/>
      <c r="I77" s="2"/>
    </row>
    <row r="78" spans="1:9" x14ac:dyDescent="0.35">
      <c r="A78" s="42" t="s">
        <v>68</v>
      </c>
      <c r="B78" s="47">
        <v>724</v>
      </c>
      <c r="C78" s="47">
        <v>352</v>
      </c>
      <c r="D78" s="43">
        <f t="shared" si="2"/>
        <v>0.48618784530386738</v>
      </c>
      <c r="E78" s="43">
        <v>0.44871794871794873</v>
      </c>
      <c r="F78" s="44">
        <f t="shared" si="3"/>
        <v>-3.7469896585918647</v>
      </c>
      <c r="G78" s="1"/>
      <c r="H78" s="2"/>
      <c r="I78" s="2"/>
    </row>
    <row r="79" spans="1:9" x14ac:dyDescent="0.35">
      <c r="A79" s="42" t="s">
        <v>69</v>
      </c>
      <c r="B79" s="47">
        <v>578</v>
      </c>
      <c r="C79" s="47">
        <v>287</v>
      </c>
      <c r="D79" s="43">
        <f t="shared" si="2"/>
        <v>0.49653979238754326</v>
      </c>
      <c r="E79" s="43">
        <v>0.38235294117647056</v>
      </c>
      <c r="F79" s="44">
        <f t="shared" si="3"/>
        <v>-11.41868512110727</v>
      </c>
      <c r="G79" s="1"/>
      <c r="H79" s="2"/>
      <c r="I79" s="2"/>
    </row>
    <row r="80" spans="1:9" x14ac:dyDescent="0.35">
      <c r="A80" s="42" t="s">
        <v>70</v>
      </c>
      <c r="B80" s="47">
        <v>1096</v>
      </c>
      <c r="C80" s="47">
        <v>445</v>
      </c>
      <c r="D80" s="43">
        <f t="shared" si="2"/>
        <v>0.40602189781021897</v>
      </c>
      <c r="E80" s="43">
        <v>0.40740740740740738</v>
      </c>
      <c r="F80" s="44">
        <f t="shared" si="3"/>
        <v>0.13855095971884168</v>
      </c>
      <c r="G80" s="1"/>
      <c r="H80" s="2"/>
      <c r="I80" s="2"/>
    </row>
    <row r="81" spans="1:9" x14ac:dyDescent="0.35">
      <c r="A81" s="42" t="s">
        <v>71</v>
      </c>
      <c r="B81" s="47">
        <v>373</v>
      </c>
      <c r="C81" s="47">
        <v>129</v>
      </c>
      <c r="D81" s="43">
        <f t="shared" si="2"/>
        <v>0.34584450402144773</v>
      </c>
      <c r="E81" s="43">
        <v>0.46153846153846156</v>
      </c>
      <c r="F81" s="44">
        <f t="shared" si="3"/>
        <v>11.569395751701384</v>
      </c>
      <c r="G81" s="1"/>
      <c r="H81" s="2"/>
      <c r="I81" s="2"/>
    </row>
    <row r="82" spans="1:9" x14ac:dyDescent="0.35">
      <c r="A82" s="42" t="s">
        <v>72</v>
      </c>
      <c r="B82" s="47">
        <v>1048</v>
      </c>
      <c r="C82" s="47">
        <v>791</v>
      </c>
      <c r="D82" s="43">
        <f t="shared" si="2"/>
        <v>0.75477099236641221</v>
      </c>
      <c r="E82" s="43">
        <v>0.72</v>
      </c>
      <c r="F82" s="44">
        <f t="shared" si="3"/>
        <v>-3.4770992366412234</v>
      </c>
      <c r="G82" s="1"/>
      <c r="H82" s="2"/>
      <c r="I82" s="2"/>
    </row>
    <row r="83" spans="1:9" x14ac:dyDescent="0.35">
      <c r="A83" s="42" t="s">
        <v>73</v>
      </c>
      <c r="B83" s="47">
        <v>213</v>
      </c>
      <c r="C83" s="47">
        <v>137</v>
      </c>
      <c r="D83" s="43">
        <f t="shared" si="2"/>
        <v>0.64319248826291076</v>
      </c>
      <c r="E83" s="43">
        <v>0.83333333333333337</v>
      </c>
      <c r="F83" s="44">
        <f t="shared" si="3"/>
        <v>19.014084507042263</v>
      </c>
      <c r="G83" s="1"/>
      <c r="H83" s="2"/>
      <c r="I83" s="2"/>
    </row>
    <row r="84" spans="1:9" x14ac:dyDescent="0.35">
      <c r="A84" s="42" t="s">
        <v>74</v>
      </c>
      <c r="B84" s="47">
        <v>2275</v>
      </c>
      <c r="C84" s="47">
        <v>430</v>
      </c>
      <c r="D84" s="43">
        <f t="shared" si="2"/>
        <v>0.18901098901098901</v>
      </c>
      <c r="E84" s="43">
        <v>0.18954248366013071</v>
      </c>
      <c r="F84" s="44">
        <f t="shared" si="3"/>
        <v>5.3149464914170608E-2</v>
      </c>
      <c r="G84" s="1"/>
      <c r="H84" s="2"/>
      <c r="I84" s="2"/>
    </row>
    <row r="85" spans="1:9" x14ac:dyDescent="0.35">
      <c r="A85" s="42" t="s">
        <v>75</v>
      </c>
      <c r="B85" s="47">
        <v>304</v>
      </c>
      <c r="C85" s="47">
        <v>195</v>
      </c>
      <c r="D85" s="43">
        <f t="shared" si="2"/>
        <v>0.64144736842105265</v>
      </c>
      <c r="E85" s="43">
        <v>0.53333333333333333</v>
      </c>
      <c r="F85" s="44">
        <f t="shared" si="3"/>
        <v>-10.811403508771933</v>
      </c>
      <c r="G85" s="1"/>
      <c r="H85" s="2"/>
      <c r="I85" s="2"/>
    </row>
    <row r="86" spans="1:9" x14ac:dyDescent="0.35">
      <c r="A86" s="42" t="s">
        <v>76</v>
      </c>
      <c r="B86" s="47">
        <v>1104</v>
      </c>
      <c r="C86" s="47">
        <v>243</v>
      </c>
      <c r="D86" s="43">
        <f t="shared" si="2"/>
        <v>0.22010869565217392</v>
      </c>
      <c r="E86" s="43">
        <v>0.21739130434782608</v>
      </c>
      <c r="F86" s="44">
        <f t="shared" si="3"/>
        <v>-0.27173913043478382</v>
      </c>
      <c r="G86" s="1"/>
      <c r="H86" s="2"/>
      <c r="I86" s="2"/>
    </row>
    <row r="87" spans="1:9" x14ac:dyDescent="0.35">
      <c r="A87" s="42" t="s">
        <v>77</v>
      </c>
      <c r="B87" s="47">
        <v>345</v>
      </c>
      <c r="C87" s="47">
        <v>115</v>
      </c>
      <c r="D87" s="43">
        <f t="shared" si="2"/>
        <v>0.33333333333333331</v>
      </c>
      <c r="E87" s="43">
        <v>0.29268292682926828</v>
      </c>
      <c r="F87" s="44">
        <f t="shared" si="3"/>
        <v>-4.0650406504065035</v>
      </c>
      <c r="G87" s="1"/>
      <c r="H87" s="2"/>
      <c r="I87" s="2"/>
    </row>
    <row r="88" spans="1:9" x14ac:dyDescent="0.35">
      <c r="A88" s="42" t="s">
        <v>78</v>
      </c>
      <c r="B88" s="47">
        <v>1316</v>
      </c>
      <c r="C88" s="47">
        <v>1117</v>
      </c>
      <c r="D88" s="43">
        <f t="shared" si="2"/>
        <v>0.84878419452887544</v>
      </c>
      <c r="E88" s="43">
        <v>0.78125</v>
      </c>
      <c r="F88" s="44">
        <f t="shared" si="3"/>
        <v>-6.7534194528875435</v>
      </c>
      <c r="G88" s="1"/>
      <c r="H88" s="2"/>
      <c r="I88" s="2"/>
    </row>
    <row r="89" spans="1:9" x14ac:dyDescent="0.35">
      <c r="A89" s="42" t="s">
        <v>79</v>
      </c>
      <c r="B89" s="47">
        <v>1101</v>
      </c>
      <c r="C89" s="47">
        <v>219</v>
      </c>
      <c r="D89" s="43">
        <f t="shared" si="2"/>
        <v>0.1989100817438692</v>
      </c>
      <c r="E89" s="43">
        <v>0.16455696202531644</v>
      </c>
      <c r="F89" s="44">
        <f t="shared" si="3"/>
        <v>-3.4353119718552758</v>
      </c>
      <c r="G89" s="1"/>
      <c r="H89" s="2"/>
      <c r="I89" s="2"/>
    </row>
    <row r="90" spans="1:9" x14ac:dyDescent="0.35">
      <c r="A90" s="42" t="s">
        <v>80</v>
      </c>
      <c r="B90" s="47">
        <v>967</v>
      </c>
      <c r="C90" s="47">
        <v>611</v>
      </c>
      <c r="D90" s="43">
        <f t="shared" si="2"/>
        <v>0.63185108583247152</v>
      </c>
      <c r="E90" s="43">
        <v>0.76190476190476186</v>
      </c>
      <c r="F90" s="44">
        <f t="shared" si="3"/>
        <v>13.005367607229035</v>
      </c>
      <c r="G90" s="1"/>
      <c r="H90" s="2"/>
      <c r="I90" s="2"/>
    </row>
    <row r="91" spans="1:9" x14ac:dyDescent="0.35">
      <c r="A91" s="42" t="s">
        <v>81</v>
      </c>
      <c r="B91" s="47">
        <v>1641</v>
      </c>
      <c r="C91" s="47">
        <v>1008</v>
      </c>
      <c r="D91" s="43">
        <f t="shared" si="2"/>
        <v>0.61425959780621575</v>
      </c>
      <c r="E91" s="43">
        <v>0.671875</v>
      </c>
      <c r="F91" s="44">
        <f t="shared" si="3"/>
        <v>5.7615402193784249</v>
      </c>
      <c r="G91" s="1"/>
      <c r="H91" s="2"/>
      <c r="I91" s="2"/>
    </row>
    <row r="92" spans="1:9" x14ac:dyDescent="0.35">
      <c r="A92" s="42" t="s">
        <v>82</v>
      </c>
      <c r="B92" s="47">
        <v>1635</v>
      </c>
      <c r="C92" s="47">
        <v>515</v>
      </c>
      <c r="D92" s="43">
        <f t="shared" si="2"/>
        <v>0.3149847094801223</v>
      </c>
      <c r="E92" s="43">
        <v>0.30337078651685395</v>
      </c>
      <c r="F92" s="44">
        <f t="shared" si="3"/>
        <v>-1.1613922963268353</v>
      </c>
      <c r="G92" s="1"/>
      <c r="H92" s="2"/>
      <c r="I92" s="2"/>
    </row>
    <row r="93" spans="1:9" x14ac:dyDescent="0.35">
      <c r="A93" s="42" t="s">
        <v>83</v>
      </c>
      <c r="B93" s="47">
        <v>452</v>
      </c>
      <c r="C93" s="47">
        <v>128</v>
      </c>
      <c r="D93" s="43">
        <f t="shared" si="2"/>
        <v>0.2831858407079646</v>
      </c>
      <c r="E93" s="43">
        <v>0.20833333333333334</v>
      </c>
      <c r="F93" s="44">
        <f t="shared" si="3"/>
        <v>-7.4852507374631259</v>
      </c>
      <c r="G93" s="1"/>
      <c r="H93" s="2"/>
      <c r="I93" s="2"/>
    </row>
    <row r="94" spans="1:9" x14ac:dyDescent="0.35">
      <c r="A94" s="42" t="s">
        <v>84</v>
      </c>
      <c r="B94" s="47">
        <v>1469</v>
      </c>
      <c r="C94" s="47">
        <v>305</v>
      </c>
      <c r="D94" s="43">
        <f t="shared" si="2"/>
        <v>0.20762423417290674</v>
      </c>
      <c r="E94" s="43">
        <v>0.20472440944881889</v>
      </c>
      <c r="F94" s="44">
        <f t="shared" si="3"/>
        <v>-0.28998247240878405</v>
      </c>
      <c r="G94" s="1"/>
      <c r="H94" s="2"/>
      <c r="I94" s="2"/>
    </row>
    <row r="95" spans="1:9" x14ac:dyDescent="0.35">
      <c r="A95" s="42" t="s">
        <v>85</v>
      </c>
      <c r="B95" s="47">
        <v>754</v>
      </c>
      <c r="C95" s="47">
        <v>260</v>
      </c>
      <c r="D95" s="43">
        <f t="shared" si="2"/>
        <v>0.34482758620689657</v>
      </c>
      <c r="E95" s="43">
        <v>0.22807017543859648</v>
      </c>
      <c r="F95" s="44">
        <f t="shared" si="3"/>
        <v>-11.675741076830009</v>
      </c>
      <c r="G95" s="1"/>
      <c r="H95" s="2"/>
      <c r="I95" s="2"/>
    </row>
    <row r="96" spans="1:9" x14ac:dyDescent="0.35">
      <c r="A96" s="42" t="s">
        <v>86</v>
      </c>
      <c r="B96" s="47">
        <v>4025</v>
      </c>
      <c r="C96" s="47">
        <v>3502</v>
      </c>
      <c r="D96" s="43">
        <f t="shared" si="2"/>
        <v>0.87006211180124227</v>
      </c>
      <c r="E96" s="43">
        <v>0.8571428571428571</v>
      </c>
      <c r="F96" s="44">
        <f t="shared" si="3"/>
        <v>-1.2919254658385171</v>
      </c>
      <c r="G96" s="1"/>
      <c r="H96" s="2"/>
      <c r="I96" s="2"/>
    </row>
    <row r="97" spans="1:9" x14ac:dyDescent="0.35">
      <c r="A97" s="42" t="s">
        <v>87</v>
      </c>
      <c r="B97" s="109">
        <v>2602</v>
      </c>
      <c r="C97" s="109">
        <v>1159</v>
      </c>
      <c r="D97" s="43">
        <f t="shared" si="2"/>
        <v>0.44542659492697922</v>
      </c>
      <c r="E97" s="43">
        <v>0.46231155778894473</v>
      </c>
      <c r="F97" s="44">
        <f t="shared" si="3"/>
        <v>1.6884962861965502</v>
      </c>
      <c r="G97" s="1"/>
      <c r="H97" s="2"/>
      <c r="I97" s="2"/>
    </row>
    <row r="98" spans="1:9" x14ac:dyDescent="0.35">
      <c r="A98" s="42" t="s">
        <v>88</v>
      </c>
      <c r="B98" s="47">
        <v>452</v>
      </c>
      <c r="C98" s="47">
        <v>376</v>
      </c>
      <c r="D98" s="43">
        <f t="shared" si="2"/>
        <v>0.83185840707964598</v>
      </c>
      <c r="E98" s="43">
        <v>0.86363636363636365</v>
      </c>
      <c r="F98" s="44">
        <f t="shared" si="3"/>
        <v>3.1777956556717668</v>
      </c>
      <c r="G98" s="1"/>
      <c r="H98" s="2"/>
      <c r="I98" s="2"/>
    </row>
    <row r="99" spans="1:9" x14ac:dyDescent="0.35">
      <c r="A99" s="42" t="s">
        <v>89</v>
      </c>
      <c r="B99" s="47">
        <v>121</v>
      </c>
      <c r="C99" s="47">
        <v>87</v>
      </c>
      <c r="D99" s="43">
        <f t="shared" si="2"/>
        <v>0.71900826446280997</v>
      </c>
      <c r="E99" s="43">
        <v>0.83333333333333337</v>
      </c>
      <c r="F99" s="44">
        <f t="shared" si="3"/>
        <v>11.432506887052341</v>
      </c>
      <c r="G99" s="1"/>
      <c r="H99" s="2"/>
      <c r="I99" s="2"/>
    </row>
    <row r="100" spans="1:9" x14ac:dyDescent="0.35">
      <c r="A100" s="42" t="s">
        <v>90</v>
      </c>
      <c r="B100" s="47">
        <v>2313</v>
      </c>
      <c r="C100" s="47">
        <v>886</v>
      </c>
      <c r="D100" s="43">
        <f t="shared" si="2"/>
        <v>0.38305231301340253</v>
      </c>
      <c r="E100" s="43">
        <v>0.32673267326732675</v>
      </c>
      <c r="F100" s="44">
        <f t="shared" si="3"/>
        <v>-5.6319639746075794</v>
      </c>
      <c r="G100" s="1"/>
      <c r="H100" s="2"/>
      <c r="I100" s="2"/>
    </row>
    <row r="101" spans="1:9" x14ac:dyDescent="0.35">
      <c r="A101" s="42" t="s">
        <v>91</v>
      </c>
      <c r="B101" s="47">
        <v>1265</v>
      </c>
      <c r="C101" s="47">
        <v>940</v>
      </c>
      <c r="D101" s="43">
        <f t="shared" si="2"/>
        <v>0.74308300395256921</v>
      </c>
      <c r="E101" s="43">
        <v>0.79411764705882348</v>
      </c>
      <c r="F101" s="44">
        <f t="shared" si="3"/>
        <v>5.1034643106254274</v>
      </c>
      <c r="G101" s="1"/>
      <c r="H101" s="2"/>
      <c r="I101" s="2"/>
    </row>
    <row r="102" spans="1:9" x14ac:dyDescent="0.35">
      <c r="A102" s="42" t="s">
        <v>92</v>
      </c>
      <c r="B102" s="47">
        <v>543</v>
      </c>
      <c r="C102" s="47">
        <v>390</v>
      </c>
      <c r="D102" s="43">
        <f t="shared" si="2"/>
        <v>0.71823204419889508</v>
      </c>
      <c r="E102" s="43">
        <v>0.85</v>
      </c>
      <c r="F102" s="44">
        <f t="shared" si="3"/>
        <v>13.17679558011049</v>
      </c>
      <c r="G102" s="1"/>
      <c r="H102" s="2"/>
      <c r="I102" s="2"/>
    </row>
    <row r="103" spans="1:9" x14ac:dyDescent="0.35">
      <c r="A103" s="42" t="s">
        <v>93</v>
      </c>
      <c r="B103" s="47">
        <v>463</v>
      </c>
      <c r="C103" s="47">
        <v>131</v>
      </c>
      <c r="D103" s="43">
        <f t="shared" si="2"/>
        <v>0.28293736501079914</v>
      </c>
      <c r="E103" s="43">
        <v>0.19047619047619047</v>
      </c>
      <c r="F103" s="44">
        <f t="shared" si="3"/>
        <v>-9.246117453460867</v>
      </c>
      <c r="G103" s="1"/>
      <c r="H103" s="2"/>
      <c r="I103" s="2"/>
    </row>
    <row r="104" spans="1:9" x14ac:dyDescent="0.35">
      <c r="A104" s="42" t="s">
        <v>94</v>
      </c>
      <c r="B104" s="47">
        <v>6594</v>
      </c>
      <c r="C104" s="47">
        <v>5883</v>
      </c>
      <c r="D104" s="43">
        <f t="shared" si="2"/>
        <v>0.89217470427661505</v>
      </c>
      <c r="E104" s="43">
        <v>0.82822085889570551</v>
      </c>
      <c r="F104" s="44">
        <f t="shared" si="3"/>
        <v>-6.3953845380909531</v>
      </c>
      <c r="G104" s="1"/>
      <c r="H104" s="2"/>
      <c r="I104" s="2"/>
    </row>
    <row r="105" spans="1:9" x14ac:dyDescent="0.35">
      <c r="A105" s="42" t="s">
        <v>95</v>
      </c>
      <c r="B105" s="47">
        <v>1127</v>
      </c>
      <c r="C105" s="47">
        <v>822</v>
      </c>
      <c r="D105" s="43">
        <f t="shared" si="2"/>
        <v>0.72937000887311443</v>
      </c>
      <c r="E105" s="43">
        <v>0.73831775700934577</v>
      </c>
      <c r="F105" s="44">
        <f t="shared" si="3"/>
        <v>0.89477481362313371</v>
      </c>
      <c r="G105" s="1"/>
      <c r="H105" s="2"/>
      <c r="I105" s="2"/>
    </row>
    <row r="106" spans="1:9" x14ac:dyDescent="0.35">
      <c r="A106" s="42" t="s">
        <v>96</v>
      </c>
      <c r="B106" s="47">
        <v>2180</v>
      </c>
      <c r="C106" s="47">
        <v>1358</v>
      </c>
      <c r="D106" s="43">
        <f t="shared" si="2"/>
        <v>0.62293577981651371</v>
      </c>
      <c r="E106" s="43">
        <v>0.66304347826086951</v>
      </c>
      <c r="F106" s="44">
        <f t="shared" si="3"/>
        <v>4.0107698444355799</v>
      </c>
      <c r="G106" s="1"/>
      <c r="H106" s="2"/>
      <c r="I106" s="2"/>
    </row>
    <row r="107" spans="1:9" x14ac:dyDescent="0.35">
      <c r="A107" s="42" t="s">
        <v>97</v>
      </c>
      <c r="B107" s="47">
        <v>251</v>
      </c>
      <c r="C107" s="47">
        <v>150</v>
      </c>
      <c r="D107" s="43">
        <f t="shared" si="2"/>
        <v>0.59760956175298807</v>
      </c>
      <c r="E107" s="43">
        <v>0.6</v>
      </c>
      <c r="F107" s="44">
        <f t="shared" si="3"/>
        <v>0.23904382470119057</v>
      </c>
      <c r="G107" s="1"/>
      <c r="H107" s="2"/>
      <c r="I107" s="2"/>
    </row>
    <row r="108" spans="1:9" x14ac:dyDescent="0.35">
      <c r="A108" s="42" t="s">
        <v>98</v>
      </c>
      <c r="B108" s="47">
        <v>951</v>
      </c>
      <c r="C108" s="47">
        <v>594</v>
      </c>
      <c r="D108" s="43">
        <f t="shared" si="2"/>
        <v>0.62460567823343849</v>
      </c>
      <c r="E108" s="43">
        <v>0.56140350877192979</v>
      </c>
      <c r="F108" s="44">
        <f t="shared" si="3"/>
        <v>-6.3202169461508699</v>
      </c>
      <c r="G108" s="1"/>
      <c r="H108" s="2"/>
      <c r="I108" s="2"/>
    </row>
    <row r="109" spans="1:9" x14ac:dyDescent="0.35">
      <c r="A109" s="42" t="s">
        <v>99</v>
      </c>
      <c r="B109" s="47">
        <v>423</v>
      </c>
      <c r="C109" s="47">
        <v>261</v>
      </c>
      <c r="D109" s="43">
        <f t="shared" si="2"/>
        <v>0.61702127659574468</v>
      </c>
      <c r="E109" s="43">
        <v>0.65517241379310343</v>
      </c>
      <c r="F109" s="44">
        <f t="shared" si="3"/>
        <v>3.8151137197358742</v>
      </c>
      <c r="G109" s="1"/>
      <c r="H109" s="2"/>
      <c r="I109" s="2"/>
    </row>
    <row r="110" spans="1:9" x14ac:dyDescent="0.35">
      <c r="A110" s="42" t="s">
        <v>100</v>
      </c>
      <c r="B110" s="47">
        <v>375</v>
      </c>
      <c r="C110" s="47">
        <v>314</v>
      </c>
      <c r="D110" s="43">
        <f t="shared" si="2"/>
        <v>0.83733333333333337</v>
      </c>
      <c r="E110" s="43">
        <v>0.72</v>
      </c>
      <c r="F110" s="44">
        <f t="shared" si="3"/>
        <v>-11.73333333333334</v>
      </c>
      <c r="G110" s="1"/>
      <c r="H110" s="2"/>
      <c r="I110" s="2"/>
    </row>
    <row r="111" spans="1:9" x14ac:dyDescent="0.35">
      <c r="A111" s="42" t="s">
        <v>101</v>
      </c>
      <c r="B111" s="47">
        <v>1298</v>
      </c>
      <c r="C111" s="47">
        <v>994</v>
      </c>
      <c r="D111" s="43">
        <f t="shared" si="2"/>
        <v>0.76579352850539295</v>
      </c>
      <c r="E111" s="43">
        <v>0.6</v>
      </c>
      <c r="F111" s="44">
        <f t="shared" si="3"/>
        <v>-16.579352850539298</v>
      </c>
      <c r="G111" s="1"/>
      <c r="H111" s="2"/>
      <c r="I111" s="2"/>
    </row>
    <row r="112" spans="1:9" x14ac:dyDescent="0.35">
      <c r="A112" s="42" t="s">
        <v>102</v>
      </c>
      <c r="B112" s="47">
        <v>361</v>
      </c>
      <c r="C112" s="47">
        <v>243</v>
      </c>
      <c r="D112" s="43">
        <f t="shared" si="2"/>
        <v>0.67313019390581719</v>
      </c>
      <c r="E112" s="43">
        <v>0.64473684210526316</v>
      </c>
      <c r="F112" s="44">
        <f t="shared" si="3"/>
        <v>-2.8393351800554023</v>
      </c>
      <c r="G112" s="1"/>
      <c r="H112" s="2"/>
      <c r="I112" s="2"/>
    </row>
    <row r="113" spans="1:9" x14ac:dyDescent="0.35">
      <c r="A113" s="42" t="s">
        <v>103</v>
      </c>
      <c r="B113" s="47">
        <v>402</v>
      </c>
      <c r="C113" s="47">
        <v>244</v>
      </c>
      <c r="D113" s="43">
        <f t="shared" si="2"/>
        <v>0.60696517412935325</v>
      </c>
      <c r="E113" s="43">
        <v>0.65</v>
      </c>
      <c r="F113" s="44">
        <f t="shared" si="3"/>
        <v>4.3034825870646776</v>
      </c>
      <c r="G113" s="1"/>
      <c r="H113" s="2"/>
      <c r="I113" s="2"/>
    </row>
    <row r="114" spans="1:9" x14ac:dyDescent="0.35">
      <c r="A114" s="42" t="s">
        <v>104</v>
      </c>
      <c r="B114" s="47">
        <v>912</v>
      </c>
      <c r="C114" s="47">
        <v>193</v>
      </c>
      <c r="D114" s="43">
        <f t="shared" si="2"/>
        <v>0.21162280701754385</v>
      </c>
      <c r="E114" s="43">
        <v>0.26229508196721313</v>
      </c>
      <c r="F114" s="44">
        <f t="shared" si="3"/>
        <v>5.0672274949669278</v>
      </c>
      <c r="G114" s="1"/>
      <c r="H114" s="2"/>
      <c r="I114" s="2"/>
    </row>
    <row r="115" spans="1:9" x14ac:dyDescent="0.35">
      <c r="A115" s="42" t="s">
        <v>105</v>
      </c>
      <c r="B115" s="47">
        <v>1342</v>
      </c>
      <c r="C115" s="47">
        <v>445</v>
      </c>
      <c r="D115" s="43">
        <f t="shared" si="2"/>
        <v>0.33159463487332341</v>
      </c>
      <c r="E115" s="43">
        <v>0.39583333333333331</v>
      </c>
      <c r="F115" s="44">
        <f t="shared" si="3"/>
        <v>6.42386984600099</v>
      </c>
      <c r="G115" s="1"/>
      <c r="H115" s="2"/>
      <c r="I115" s="2"/>
    </row>
    <row r="116" spans="1:9" x14ac:dyDescent="0.35">
      <c r="A116" s="42" t="s">
        <v>106</v>
      </c>
      <c r="B116" s="47">
        <v>240</v>
      </c>
      <c r="C116" s="47">
        <v>168</v>
      </c>
      <c r="D116" s="43">
        <f t="shared" si="2"/>
        <v>0.7</v>
      </c>
      <c r="E116" s="43">
        <v>0.69230769230769229</v>
      </c>
      <c r="F116" s="44">
        <f t="shared" si="3"/>
        <v>-0.7692307692307665</v>
      </c>
      <c r="G116" s="1"/>
      <c r="H116" s="2"/>
      <c r="I116" s="2"/>
    </row>
  </sheetData>
  <sheetProtection algorithmName="SHA-512" hashValue="YI3ClIDx/4J87Mt8RKYXVh3480uT+/8fSl2ZfHA5ONPB2ja02+SwfDAt/8Mzj+Pky2JavDiLwutiHhfTP0zPLw==" saltValue="2rdf/QnJTXxD4zZvdX3rxw==" spinCount="100000" sheet="1" objects="1" scenarios="1"/>
  <mergeCells count="2">
    <mergeCell ref="A1:F1"/>
    <mergeCell ref="A55:F5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J1830"/>
  <sheetViews>
    <sheetView topLeftCell="C1787" workbookViewId="0">
      <selection activeCell="F7" sqref="F7:F1830"/>
    </sheetView>
  </sheetViews>
  <sheetFormatPr baseColWidth="10" defaultRowHeight="14.5" x14ac:dyDescent="0.35"/>
  <cols>
    <col min="2" max="2" width="24.54296875" customWidth="1"/>
    <col min="3" max="3" width="89.6328125" customWidth="1"/>
    <col min="4" max="4" width="14.453125" bestFit="1" customWidth="1"/>
    <col min="5" max="5" width="16.54296875" bestFit="1" customWidth="1"/>
    <col min="6" max="6" width="33" customWidth="1"/>
    <col min="7" max="7" width="14.7265625" bestFit="1" customWidth="1"/>
    <col min="8" max="8" width="16.81640625" bestFit="1" customWidth="1"/>
    <col min="9" max="9" width="28.1796875" customWidth="1"/>
  </cols>
  <sheetData>
    <row r="1" spans="1:10" x14ac:dyDescent="0.35">
      <c r="A1" s="204" t="s">
        <v>735</v>
      </c>
      <c r="B1" s="205"/>
      <c r="C1" s="205"/>
      <c r="D1" s="205"/>
      <c r="E1" s="205"/>
      <c r="F1" s="205"/>
      <c r="G1" s="205"/>
      <c r="H1" s="205"/>
      <c r="I1" s="206"/>
    </row>
    <row r="2" spans="1:10" x14ac:dyDescent="0.35">
      <c r="A2" s="40" t="s">
        <v>736</v>
      </c>
      <c r="B2" s="40" t="s">
        <v>737</v>
      </c>
      <c r="C2" s="40" t="s">
        <v>738</v>
      </c>
      <c r="D2" s="40" t="s">
        <v>739</v>
      </c>
      <c r="E2" s="40" t="s">
        <v>740</v>
      </c>
      <c r="F2" s="40" t="s">
        <v>2604</v>
      </c>
      <c r="G2" s="40" t="s">
        <v>741</v>
      </c>
      <c r="H2" s="40" t="s">
        <v>742</v>
      </c>
      <c r="I2" s="40" t="s">
        <v>2591</v>
      </c>
      <c r="J2" s="40" t="s">
        <v>743</v>
      </c>
    </row>
    <row r="3" spans="1:10" x14ac:dyDescent="0.35">
      <c r="A3" s="40" t="s">
        <v>744</v>
      </c>
      <c r="B3" s="40" t="s">
        <v>745</v>
      </c>
      <c r="C3" s="40" t="s">
        <v>746</v>
      </c>
      <c r="D3" s="40">
        <v>11</v>
      </c>
      <c r="E3" s="40"/>
      <c r="F3" s="43">
        <f>E3/D3</f>
        <v>0</v>
      </c>
      <c r="G3" s="40">
        <v>4</v>
      </c>
      <c r="H3" s="40"/>
      <c r="I3" s="43">
        <f>H3/G3</f>
        <v>0</v>
      </c>
      <c r="J3" s="40">
        <v>15</v>
      </c>
    </row>
    <row r="4" spans="1:10" x14ac:dyDescent="0.35">
      <c r="A4" s="40" t="s">
        <v>747</v>
      </c>
      <c r="B4" s="40" t="s">
        <v>748</v>
      </c>
      <c r="C4" s="40" t="s">
        <v>749</v>
      </c>
      <c r="D4" s="40">
        <v>14</v>
      </c>
      <c r="E4" s="40"/>
      <c r="F4" s="43">
        <f t="shared" ref="F4:F67" si="0">E4/D4</f>
        <v>0</v>
      </c>
      <c r="G4" s="40">
        <v>24</v>
      </c>
      <c r="H4" s="40"/>
      <c r="I4" s="43">
        <f t="shared" ref="I4:I67" si="1">H4/G4</f>
        <v>0</v>
      </c>
      <c r="J4" s="40">
        <v>38</v>
      </c>
    </row>
    <row r="5" spans="1:10" x14ac:dyDescent="0.35">
      <c r="A5" s="40" t="s">
        <v>750</v>
      </c>
      <c r="B5" s="40" t="s">
        <v>751</v>
      </c>
      <c r="C5" s="40" t="s">
        <v>752</v>
      </c>
      <c r="D5" s="40">
        <v>2</v>
      </c>
      <c r="E5" s="40"/>
      <c r="F5" s="43">
        <f t="shared" si="0"/>
        <v>0</v>
      </c>
      <c r="G5" s="40">
        <v>3</v>
      </c>
      <c r="H5" s="40"/>
      <c r="I5" s="43">
        <f t="shared" si="1"/>
        <v>0</v>
      </c>
      <c r="J5" s="40">
        <v>5</v>
      </c>
    </row>
    <row r="6" spans="1:10" x14ac:dyDescent="0.35">
      <c r="A6" s="40" t="s">
        <v>284</v>
      </c>
      <c r="B6" s="40" t="s">
        <v>285</v>
      </c>
      <c r="C6" s="40" t="s">
        <v>286</v>
      </c>
      <c r="D6" s="40">
        <v>13</v>
      </c>
      <c r="E6" s="40">
        <v>5</v>
      </c>
      <c r="F6" s="43">
        <f t="shared" si="0"/>
        <v>0.38461538461538464</v>
      </c>
      <c r="G6" s="40">
        <v>8</v>
      </c>
      <c r="H6" s="40">
        <v>3</v>
      </c>
      <c r="I6" s="43">
        <f t="shared" si="1"/>
        <v>0.375</v>
      </c>
      <c r="J6" s="40">
        <v>21</v>
      </c>
    </row>
    <row r="7" spans="1:10" x14ac:dyDescent="0.35">
      <c r="A7" s="40" t="s">
        <v>284</v>
      </c>
      <c r="B7" s="40" t="s">
        <v>285</v>
      </c>
      <c r="C7" s="40" t="s">
        <v>287</v>
      </c>
      <c r="D7" s="40">
        <v>6</v>
      </c>
      <c r="E7" s="40">
        <v>3</v>
      </c>
      <c r="F7" s="43">
        <f t="shared" si="0"/>
        <v>0.5</v>
      </c>
      <c r="G7" s="40">
        <v>16</v>
      </c>
      <c r="H7" s="40">
        <v>6</v>
      </c>
      <c r="I7" s="43">
        <f t="shared" si="1"/>
        <v>0.375</v>
      </c>
      <c r="J7" s="40">
        <v>22</v>
      </c>
    </row>
    <row r="8" spans="1:10" x14ac:dyDescent="0.35">
      <c r="A8" s="40" t="s">
        <v>284</v>
      </c>
      <c r="B8" s="40" t="s">
        <v>285</v>
      </c>
      <c r="C8" s="40" t="s">
        <v>753</v>
      </c>
      <c r="D8" s="40">
        <v>7</v>
      </c>
      <c r="E8" s="40">
        <v>2</v>
      </c>
      <c r="F8" s="43">
        <f t="shared" si="0"/>
        <v>0.2857142857142857</v>
      </c>
      <c r="G8" s="40">
        <v>6</v>
      </c>
      <c r="H8" s="40">
        <v>1</v>
      </c>
      <c r="I8" s="43">
        <f t="shared" si="1"/>
        <v>0.16666666666666666</v>
      </c>
      <c r="J8" s="40">
        <v>13</v>
      </c>
    </row>
    <row r="9" spans="1:10" x14ac:dyDescent="0.35">
      <c r="A9" s="40" t="s">
        <v>284</v>
      </c>
      <c r="B9" s="40" t="s">
        <v>285</v>
      </c>
      <c r="C9" s="40" t="s">
        <v>754</v>
      </c>
      <c r="D9" s="40">
        <v>3</v>
      </c>
      <c r="E9" s="40">
        <v>1</v>
      </c>
      <c r="F9" s="43">
        <f t="shared" si="0"/>
        <v>0.33333333333333331</v>
      </c>
      <c r="G9" s="40">
        <v>12</v>
      </c>
      <c r="H9" s="40">
        <v>4</v>
      </c>
      <c r="I9" s="43">
        <f t="shared" si="1"/>
        <v>0.33333333333333331</v>
      </c>
      <c r="J9" s="40">
        <v>15</v>
      </c>
    </row>
    <row r="10" spans="1:10" x14ac:dyDescent="0.35">
      <c r="A10" s="40" t="s">
        <v>284</v>
      </c>
      <c r="B10" s="40" t="s">
        <v>285</v>
      </c>
      <c r="C10" s="40" t="s">
        <v>755</v>
      </c>
      <c r="D10" s="40">
        <v>15</v>
      </c>
      <c r="E10" s="40">
        <v>2</v>
      </c>
      <c r="F10" s="43">
        <f t="shared" si="0"/>
        <v>0.13333333333333333</v>
      </c>
      <c r="G10" s="40">
        <v>13</v>
      </c>
      <c r="H10" s="40">
        <v>6</v>
      </c>
      <c r="I10" s="43">
        <f t="shared" si="1"/>
        <v>0.46153846153846156</v>
      </c>
      <c r="J10" s="40">
        <v>28</v>
      </c>
    </row>
    <row r="11" spans="1:10" x14ac:dyDescent="0.35">
      <c r="A11" s="40" t="s">
        <v>284</v>
      </c>
      <c r="B11" s="40" t="s">
        <v>288</v>
      </c>
      <c r="C11" s="40" t="s">
        <v>289</v>
      </c>
      <c r="D11" s="40">
        <v>11</v>
      </c>
      <c r="E11" s="40">
        <v>3</v>
      </c>
      <c r="F11" s="43">
        <f t="shared" si="0"/>
        <v>0.27272727272727271</v>
      </c>
      <c r="G11" s="40">
        <v>10</v>
      </c>
      <c r="H11" s="40">
        <v>3</v>
      </c>
      <c r="I11" s="43">
        <f t="shared" si="1"/>
        <v>0.3</v>
      </c>
      <c r="J11" s="40">
        <v>21</v>
      </c>
    </row>
    <row r="12" spans="1:10" x14ac:dyDescent="0.35">
      <c r="A12" s="40" t="s">
        <v>284</v>
      </c>
      <c r="B12" s="40" t="s">
        <v>288</v>
      </c>
      <c r="C12" s="40" t="s">
        <v>290</v>
      </c>
      <c r="D12" s="40">
        <v>18</v>
      </c>
      <c r="E12" s="40">
        <v>8</v>
      </c>
      <c r="F12" s="43">
        <f t="shared" si="0"/>
        <v>0.44444444444444442</v>
      </c>
      <c r="G12" s="40">
        <v>5</v>
      </c>
      <c r="H12" s="40">
        <v>4</v>
      </c>
      <c r="I12" s="43">
        <f t="shared" si="1"/>
        <v>0.8</v>
      </c>
      <c r="J12" s="40">
        <v>23</v>
      </c>
    </row>
    <row r="13" spans="1:10" x14ac:dyDescent="0.35">
      <c r="A13" s="40" t="s">
        <v>284</v>
      </c>
      <c r="B13" s="40" t="s">
        <v>288</v>
      </c>
      <c r="C13" s="40" t="s">
        <v>291</v>
      </c>
      <c r="D13" s="40">
        <v>18</v>
      </c>
      <c r="E13" s="40">
        <v>9</v>
      </c>
      <c r="F13" s="43">
        <f t="shared" si="0"/>
        <v>0.5</v>
      </c>
      <c r="G13" s="40">
        <v>15</v>
      </c>
      <c r="H13" s="40">
        <v>8</v>
      </c>
      <c r="I13" s="43">
        <f t="shared" si="1"/>
        <v>0.53333333333333333</v>
      </c>
      <c r="J13" s="40">
        <v>33</v>
      </c>
    </row>
    <row r="14" spans="1:10" x14ac:dyDescent="0.35">
      <c r="A14" s="40" t="s">
        <v>284</v>
      </c>
      <c r="B14" s="40" t="s">
        <v>288</v>
      </c>
      <c r="C14" s="40" t="s">
        <v>756</v>
      </c>
      <c r="D14" s="40">
        <v>11</v>
      </c>
      <c r="E14" s="40">
        <v>5</v>
      </c>
      <c r="F14" s="43">
        <f t="shared" si="0"/>
        <v>0.45454545454545453</v>
      </c>
      <c r="G14" s="40">
        <v>9</v>
      </c>
      <c r="H14" s="40">
        <v>2</v>
      </c>
      <c r="I14" s="43">
        <f t="shared" si="1"/>
        <v>0.22222222222222221</v>
      </c>
      <c r="J14" s="40">
        <v>20</v>
      </c>
    </row>
    <row r="15" spans="1:10" x14ac:dyDescent="0.35">
      <c r="A15" s="40" t="s">
        <v>284</v>
      </c>
      <c r="B15" s="40" t="s">
        <v>288</v>
      </c>
      <c r="C15" s="40" t="s">
        <v>757</v>
      </c>
      <c r="D15" s="40">
        <v>21</v>
      </c>
      <c r="E15" s="40">
        <v>11</v>
      </c>
      <c r="F15" s="43">
        <f t="shared" si="0"/>
        <v>0.52380952380952384</v>
      </c>
      <c r="G15" s="40">
        <v>6</v>
      </c>
      <c r="H15" s="40">
        <v>3</v>
      </c>
      <c r="I15" s="43">
        <f t="shared" si="1"/>
        <v>0.5</v>
      </c>
      <c r="J15" s="40">
        <v>27</v>
      </c>
    </row>
    <row r="16" spans="1:10" x14ac:dyDescent="0.35">
      <c r="A16" s="40" t="s">
        <v>284</v>
      </c>
      <c r="B16" s="40" t="s">
        <v>288</v>
      </c>
      <c r="C16" s="40" t="s">
        <v>758</v>
      </c>
      <c r="D16" s="40">
        <v>15</v>
      </c>
      <c r="E16" s="40">
        <v>2</v>
      </c>
      <c r="F16" s="43">
        <f t="shared" si="0"/>
        <v>0.13333333333333333</v>
      </c>
      <c r="G16" s="40">
        <v>12</v>
      </c>
      <c r="H16" s="40">
        <v>4</v>
      </c>
      <c r="I16" s="43">
        <f t="shared" si="1"/>
        <v>0.33333333333333331</v>
      </c>
      <c r="J16" s="40">
        <v>27</v>
      </c>
    </row>
    <row r="17" spans="1:10" x14ac:dyDescent="0.35">
      <c r="A17" s="40" t="s">
        <v>284</v>
      </c>
      <c r="B17" s="40" t="s">
        <v>288</v>
      </c>
      <c r="C17" s="40" t="s">
        <v>759</v>
      </c>
      <c r="D17" s="40">
        <v>10</v>
      </c>
      <c r="E17" s="40"/>
      <c r="F17" s="43">
        <f t="shared" si="0"/>
        <v>0</v>
      </c>
      <c r="G17" s="40">
        <v>13</v>
      </c>
      <c r="H17" s="40"/>
      <c r="I17" s="43">
        <f t="shared" si="1"/>
        <v>0</v>
      </c>
      <c r="J17" s="40">
        <v>23</v>
      </c>
    </row>
    <row r="18" spans="1:10" x14ac:dyDescent="0.35">
      <c r="A18" s="40" t="s">
        <v>284</v>
      </c>
      <c r="B18" s="40" t="s">
        <v>288</v>
      </c>
      <c r="C18" s="40" t="s">
        <v>760</v>
      </c>
      <c r="D18" s="40">
        <v>16</v>
      </c>
      <c r="E18" s="40">
        <v>4</v>
      </c>
      <c r="F18" s="43">
        <f t="shared" si="0"/>
        <v>0.25</v>
      </c>
      <c r="G18" s="40">
        <v>3</v>
      </c>
      <c r="H18" s="40">
        <v>1</v>
      </c>
      <c r="I18" s="43">
        <f t="shared" si="1"/>
        <v>0.33333333333333331</v>
      </c>
      <c r="J18" s="40">
        <v>19</v>
      </c>
    </row>
    <row r="19" spans="1:10" x14ac:dyDescent="0.35">
      <c r="A19" s="40" t="s">
        <v>284</v>
      </c>
      <c r="B19" s="40" t="s">
        <v>288</v>
      </c>
      <c r="C19" s="40" t="s">
        <v>761</v>
      </c>
      <c r="D19" s="40">
        <v>16</v>
      </c>
      <c r="E19" s="40">
        <v>3</v>
      </c>
      <c r="F19" s="43">
        <f t="shared" si="0"/>
        <v>0.1875</v>
      </c>
      <c r="G19" s="40">
        <v>11</v>
      </c>
      <c r="H19" s="40">
        <v>1</v>
      </c>
      <c r="I19" s="43">
        <f t="shared" si="1"/>
        <v>9.0909090909090912E-2</v>
      </c>
      <c r="J19" s="40">
        <v>27</v>
      </c>
    </row>
    <row r="20" spans="1:10" x14ac:dyDescent="0.35">
      <c r="A20" s="40" t="s">
        <v>284</v>
      </c>
      <c r="B20" s="40" t="s">
        <v>292</v>
      </c>
      <c r="C20" s="40" t="s">
        <v>293</v>
      </c>
      <c r="D20" s="40">
        <v>11</v>
      </c>
      <c r="E20" s="40">
        <v>4</v>
      </c>
      <c r="F20" s="43">
        <f t="shared" si="0"/>
        <v>0.36363636363636365</v>
      </c>
      <c r="G20" s="40">
        <v>25</v>
      </c>
      <c r="H20" s="40">
        <v>14</v>
      </c>
      <c r="I20" s="43">
        <f t="shared" si="1"/>
        <v>0.56000000000000005</v>
      </c>
      <c r="J20" s="40">
        <v>36</v>
      </c>
    </row>
    <row r="21" spans="1:10" x14ac:dyDescent="0.35">
      <c r="A21" s="40" t="s">
        <v>284</v>
      </c>
      <c r="B21" s="40" t="s">
        <v>292</v>
      </c>
      <c r="C21" s="40" t="s">
        <v>762</v>
      </c>
      <c r="D21" s="40">
        <v>3</v>
      </c>
      <c r="E21" s="40">
        <v>1</v>
      </c>
      <c r="F21" s="43">
        <f t="shared" si="0"/>
        <v>0.33333333333333331</v>
      </c>
      <c r="G21" s="40">
        <v>8</v>
      </c>
      <c r="H21" s="40">
        <v>6</v>
      </c>
      <c r="I21" s="43">
        <f t="shared" si="1"/>
        <v>0.75</v>
      </c>
      <c r="J21" s="40">
        <v>11</v>
      </c>
    </row>
    <row r="22" spans="1:10" x14ac:dyDescent="0.35">
      <c r="A22" s="40" t="s">
        <v>284</v>
      </c>
      <c r="B22" s="40" t="s">
        <v>292</v>
      </c>
      <c r="C22" s="40" t="s">
        <v>763</v>
      </c>
      <c r="D22" s="40">
        <v>8</v>
      </c>
      <c r="E22" s="40">
        <v>4</v>
      </c>
      <c r="F22" s="43">
        <f t="shared" si="0"/>
        <v>0.5</v>
      </c>
      <c r="G22" s="40">
        <v>11</v>
      </c>
      <c r="H22" s="40">
        <v>7</v>
      </c>
      <c r="I22" s="43">
        <f t="shared" si="1"/>
        <v>0.63636363636363635</v>
      </c>
      <c r="J22" s="40">
        <v>19</v>
      </c>
    </row>
    <row r="23" spans="1:10" x14ac:dyDescent="0.35">
      <c r="A23" s="40" t="s">
        <v>284</v>
      </c>
      <c r="B23" s="40" t="s">
        <v>292</v>
      </c>
      <c r="C23" s="40" t="s">
        <v>764</v>
      </c>
      <c r="D23" s="40">
        <v>2</v>
      </c>
      <c r="E23" s="40"/>
      <c r="F23" s="43">
        <f t="shared" si="0"/>
        <v>0</v>
      </c>
      <c r="G23" s="40">
        <v>8</v>
      </c>
      <c r="H23" s="40">
        <v>1</v>
      </c>
      <c r="I23" s="43">
        <f t="shared" si="1"/>
        <v>0.125</v>
      </c>
      <c r="J23" s="40">
        <v>10</v>
      </c>
    </row>
    <row r="24" spans="1:10" x14ac:dyDescent="0.35">
      <c r="A24" s="40" t="s">
        <v>284</v>
      </c>
      <c r="B24" s="40" t="s">
        <v>292</v>
      </c>
      <c r="C24" s="40" t="s">
        <v>765</v>
      </c>
      <c r="D24" s="40">
        <v>19</v>
      </c>
      <c r="E24" s="40">
        <v>4</v>
      </c>
      <c r="F24" s="43">
        <f t="shared" si="0"/>
        <v>0.21052631578947367</v>
      </c>
      <c r="G24" s="40">
        <v>2</v>
      </c>
      <c r="H24" s="40"/>
      <c r="I24" s="43">
        <f t="shared" si="1"/>
        <v>0</v>
      </c>
      <c r="J24" s="40">
        <v>21</v>
      </c>
    </row>
    <row r="25" spans="1:10" x14ac:dyDescent="0.35">
      <c r="A25" s="40" t="s">
        <v>284</v>
      </c>
      <c r="B25" s="40" t="s">
        <v>294</v>
      </c>
      <c r="C25" s="40" t="s">
        <v>295</v>
      </c>
      <c r="D25" s="40">
        <v>26</v>
      </c>
      <c r="E25" s="40">
        <v>7</v>
      </c>
      <c r="F25" s="43">
        <f t="shared" si="0"/>
        <v>0.26923076923076922</v>
      </c>
      <c r="G25" s="40">
        <v>77</v>
      </c>
      <c r="H25" s="40">
        <v>26</v>
      </c>
      <c r="I25" s="43">
        <f t="shared" si="1"/>
        <v>0.33766233766233766</v>
      </c>
      <c r="J25" s="40">
        <v>103</v>
      </c>
    </row>
    <row r="26" spans="1:10" x14ac:dyDescent="0.35">
      <c r="A26" s="40" t="s">
        <v>284</v>
      </c>
      <c r="B26" s="40" t="s">
        <v>294</v>
      </c>
      <c r="C26" s="40" t="s">
        <v>296</v>
      </c>
      <c r="D26" s="40">
        <v>4</v>
      </c>
      <c r="E26" s="40"/>
      <c r="F26" s="43">
        <f t="shared" si="0"/>
        <v>0</v>
      </c>
      <c r="G26" s="40">
        <v>20</v>
      </c>
      <c r="H26" s="40"/>
      <c r="I26" s="43">
        <f t="shared" si="1"/>
        <v>0</v>
      </c>
      <c r="J26" s="40">
        <v>24</v>
      </c>
    </row>
    <row r="27" spans="1:10" x14ac:dyDescent="0.35">
      <c r="A27" s="40" t="s">
        <v>284</v>
      </c>
      <c r="B27" s="40" t="s">
        <v>294</v>
      </c>
      <c r="C27" s="40" t="s">
        <v>766</v>
      </c>
      <c r="D27" s="40">
        <v>9</v>
      </c>
      <c r="E27" s="40">
        <v>4</v>
      </c>
      <c r="F27" s="43">
        <f t="shared" si="0"/>
        <v>0.44444444444444442</v>
      </c>
      <c r="G27" s="40">
        <v>19</v>
      </c>
      <c r="H27" s="40">
        <v>5</v>
      </c>
      <c r="I27" s="43">
        <f t="shared" si="1"/>
        <v>0.26315789473684209</v>
      </c>
      <c r="J27" s="40">
        <v>28</v>
      </c>
    </row>
    <row r="28" spans="1:10" x14ac:dyDescent="0.35">
      <c r="A28" s="40" t="s">
        <v>284</v>
      </c>
      <c r="B28" s="40" t="s">
        <v>294</v>
      </c>
      <c r="C28" s="40" t="s">
        <v>767</v>
      </c>
      <c r="D28" s="40">
        <v>1</v>
      </c>
      <c r="E28" s="40"/>
      <c r="F28" s="43">
        <f t="shared" si="0"/>
        <v>0</v>
      </c>
      <c r="G28" s="40">
        <v>14</v>
      </c>
      <c r="H28" s="40">
        <v>1</v>
      </c>
      <c r="I28" s="43">
        <f t="shared" si="1"/>
        <v>7.1428571428571425E-2</v>
      </c>
      <c r="J28" s="40">
        <v>15</v>
      </c>
    </row>
    <row r="29" spans="1:10" x14ac:dyDescent="0.35">
      <c r="A29" s="40" t="s">
        <v>284</v>
      </c>
      <c r="B29" s="40" t="s">
        <v>294</v>
      </c>
      <c r="C29" s="40" t="s">
        <v>768</v>
      </c>
      <c r="D29" s="40">
        <v>8</v>
      </c>
      <c r="E29" s="40">
        <v>3</v>
      </c>
      <c r="F29" s="43">
        <f t="shared" si="0"/>
        <v>0.375</v>
      </c>
      <c r="G29" s="40">
        <v>36</v>
      </c>
      <c r="H29" s="40">
        <v>10</v>
      </c>
      <c r="I29" s="43">
        <f t="shared" si="1"/>
        <v>0.27777777777777779</v>
      </c>
      <c r="J29" s="40">
        <v>44</v>
      </c>
    </row>
    <row r="30" spans="1:10" x14ac:dyDescent="0.35">
      <c r="A30" s="40" t="s">
        <v>284</v>
      </c>
      <c r="B30" s="40" t="s">
        <v>294</v>
      </c>
      <c r="C30" s="40" t="s">
        <v>769</v>
      </c>
      <c r="D30" s="40">
        <v>2</v>
      </c>
      <c r="E30" s="40"/>
      <c r="F30" s="43">
        <f t="shared" si="0"/>
        <v>0</v>
      </c>
      <c r="G30" s="40">
        <v>24</v>
      </c>
      <c r="H30" s="40">
        <v>1</v>
      </c>
      <c r="I30" s="43">
        <f t="shared" si="1"/>
        <v>4.1666666666666664E-2</v>
      </c>
      <c r="J30" s="40">
        <v>26</v>
      </c>
    </row>
    <row r="31" spans="1:10" x14ac:dyDescent="0.35">
      <c r="A31" s="40" t="s">
        <v>284</v>
      </c>
      <c r="B31" s="40" t="s">
        <v>294</v>
      </c>
      <c r="C31" s="40" t="s">
        <v>770</v>
      </c>
      <c r="D31" s="40">
        <v>2</v>
      </c>
      <c r="E31" s="40"/>
      <c r="F31" s="43">
        <f t="shared" si="0"/>
        <v>0</v>
      </c>
      <c r="G31" s="40">
        <v>12</v>
      </c>
      <c r="H31" s="40">
        <v>1</v>
      </c>
      <c r="I31" s="43">
        <f t="shared" si="1"/>
        <v>8.3333333333333329E-2</v>
      </c>
      <c r="J31" s="40">
        <v>14</v>
      </c>
    </row>
    <row r="32" spans="1:10" x14ac:dyDescent="0.35">
      <c r="A32" s="40" t="s">
        <v>284</v>
      </c>
      <c r="B32" s="40" t="s">
        <v>294</v>
      </c>
      <c r="C32" s="40" t="s">
        <v>771</v>
      </c>
      <c r="D32" s="40">
        <v>5</v>
      </c>
      <c r="E32" s="40"/>
      <c r="F32" s="43">
        <f t="shared" si="0"/>
        <v>0</v>
      </c>
      <c r="G32" s="40">
        <v>4</v>
      </c>
      <c r="H32" s="40"/>
      <c r="I32" s="43">
        <f t="shared" si="1"/>
        <v>0</v>
      </c>
      <c r="J32" s="40">
        <v>9</v>
      </c>
    </row>
    <row r="33" spans="1:10" x14ac:dyDescent="0.35">
      <c r="A33" s="40" t="s">
        <v>284</v>
      </c>
      <c r="B33" s="40" t="s">
        <v>294</v>
      </c>
      <c r="C33" s="40" t="s">
        <v>772</v>
      </c>
      <c r="D33" s="40">
        <v>7</v>
      </c>
      <c r="E33" s="40">
        <v>3</v>
      </c>
      <c r="F33" s="43">
        <f t="shared" si="0"/>
        <v>0.42857142857142855</v>
      </c>
      <c r="G33" s="40">
        <v>23</v>
      </c>
      <c r="H33" s="40">
        <v>3</v>
      </c>
      <c r="I33" s="43">
        <f t="shared" si="1"/>
        <v>0.13043478260869565</v>
      </c>
      <c r="J33" s="40">
        <v>30</v>
      </c>
    </row>
    <row r="34" spans="1:10" x14ac:dyDescent="0.35">
      <c r="A34" s="40" t="s">
        <v>284</v>
      </c>
      <c r="B34" s="40" t="s">
        <v>294</v>
      </c>
      <c r="C34" s="40" t="s">
        <v>773</v>
      </c>
      <c r="D34" s="40">
        <v>5</v>
      </c>
      <c r="E34" s="40"/>
      <c r="F34" s="43">
        <f t="shared" si="0"/>
        <v>0</v>
      </c>
      <c r="G34" s="40">
        <v>24</v>
      </c>
      <c r="H34" s="40"/>
      <c r="I34" s="43">
        <f t="shared" si="1"/>
        <v>0</v>
      </c>
      <c r="J34" s="40">
        <v>29</v>
      </c>
    </row>
    <row r="35" spans="1:10" x14ac:dyDescent="0.35">
      <c r="A35" s="40" t="s">
        <v>284</v>
      </c>
      <c r="B35" s="40" t="s">
        <v>297</v>
      </c>
      <c r="C35" s="40" t="s">
        <v>298</v>
      </c>
      <c r="D35" s="40">
        <v>9</v>
      </c>
      <c r="E35" s="40">
        <v>3</v>
      </c>
      <c r="F35" s="43">
        <f t="shared" si="0"/>
        <v>0.33333333333333331</v>
      </c>
      <c r="G35" s="40">
        <v>92</v>
      </c>
      <c r="H35" s="40">
        <v>32</v>
      </c>
      <c r="I35" s="43">
        <f t="shared" si="1"/>
        <v>0.34782608695652173</v>
      </c>
      <c r="J35" s="40">
        <v>101</v>
      </c>
    </row>
    <row r="36" spans="1:10" x14ac:dyDescent="0.35">
      <c r="A36" s="40" t="s">
        <v>284</v>
      </c>
      <c r="B36" s="40" t="s">
        <v>297</v>
      </c>
      <c r="C36" s="40" t="s">
        <v>774</v>
      </c>
      <c r="D36" s="40">
        <v>1</v>
      </c>
      <c r="E36" s="40"/>
      <c r="F36" s="43">
        <f t="shared" si="0"/>
        <v>0</v>
      </c>
      <c r="G36" s="40">
        <v>23</v>
      </c>
      <c r="H36" s="40">
        <v>9</v>
      </c>
      <c r="I36" s="43">
        <f t="shared" si="1"/>
        <v>0.39130434782608697</v>
      </c>
      <c r="J36" s="40">
        <v>24</v>
      </c>
    </row>
    <row r="37" spans="1:10" x14ac:dyDescent="0.35">
      <c r="A37" s="40" t="s">
        <v>284</v>
      </c>
      <c r="B37" s="40" t="s">
        <v>297</v>
      </c>
      <c r="C37" s="40" t="s">
        <v>775</v>
      </c>
      <c r="D37" s="40"/>
      <c r="E37" s="40"/>
      <c r="F37" s="43"/>
      <c r="G37" s="40">
        <v>32</v>
      </c>
      <c r="H37" s="40">
        <v>10</v>
      </c>
      <c r="I37" s="43">
        <f t="shared" si="1"/>
        <v>0.3125</v>
      </c>
      <c r="J37" s="40">
        <v>32</v>
      </c>
    </row>
    <row r="38" spans="1:10" x14ac:dyDescent="0.35">
      <c r="A38" s="40" t="s">
        <v>284</v>
      </c>
      <c r="B38" s="40" t="s">
        <v>297</v>
      </c>
      <c r="C38" s="40" t="s">
        <v>776</v>
      </c>
      <c r="D38" s="40">
        <v>5</v>
      </c>
      <c r="E38" s="40">
        <v>4</v>
      </c>
      <c r="F38" s="43">
        <f t="shared" si="0"/>
        <v>0.8</v>
      </c>
      <c r="G38" s="40">
        <v>39</v>
      </c>
      <c r="H38" s="40">
        <v>12</v>
      </c>
      <c r="I38" s="43">
        <f t="shared" si="1"/>
        <v>0.30769230769230771</v>
      </c>
      <c r="J38" s="40">
        <v>44</v>
      </c>
    </row>
    <row r="39" spans="1:10" x14ac:dyDescent="0.35">
      <c r="A39" s="40" t="s">
        <v>284</v>
      </c>
      <c r="B39" s="40" t="s">
        <v>297</v>
      </c>
      <c r="C39" s="40" t="s">
        <v>777</v>
      </c>
      <c r="D39" s="40"/>
      <c r="E39" s="40"/>
      <c r="F39" s="43"/>
      <c r="G39" s="40">
        <v>13</v>
      </c>
      <c r="H39" s="40"/>
      <c r="I39" s="43">
        <f t="shared" si="1"/>
        <v>0</v>
      </c>
      <c r="J39" s="40">
        <v>13</v>
      </c>
    </row>
    <row r="40" spans="1:10" x14ac:dyDescent="0.35">
      <c r="A40" s="40" t="s">
        <v>284</v>
      </c>
      <c r="B40" s="40" t="s">
        <v>297</v>
      </c>
      <c r="C40" s="40" t="s">
        <v>778</v>
      </c>
      <c r="D40" s="40"/>
      <c r="E40" s="40"/>
      <c r="F40" s="43"/>
      <c r="G40" s="40">
        <v>22</v>
      </c>
      <c r="H40" s="40">
        <v>3</v>
      </c>
      <c r="I40" s="43">
        <f t="shared" si="1"/>
        <v>0.13636363636363635</v>
      </c>
      <c r="J40" s="40">
        <v>22</v>
      </c>
    </row>
    <row r="41" spans="1:10" x14ac:dyDescent="0.35">
      <c r="A41" s="40" t="s">
        <v>284</v>
      </c>
      <c r="B41" s="40" t="s">
        <v>297</v>
      </c>
      <c r="C41" s="40" t="s">
        <v>779</v>
      </c>
      <c r="D41" s="40">
        <v>1</v>
      </c>
      <c r="E41" s="40"/>
      <c r="F41" s="43">
        <f t="shared" si="0"/>
        <v>0</v>
      </c>
      <c r="G41" s="40">
        <v>39</v>
      </c>
      <c r="H41" s="40">
        <v>3</v>
      </c>
      <c r="I41" s="43">
        <f t="shared" si="1"/>
        <v>7.6923076923076927E-2</v>
      </c>
      <c r="J41" s="40">
        <v>40</v>
      </c>
    </row>
    <row r="42" spans="1:10" x14ac:dyDescent="0.35">
      <c r="A42" s="40" t="s">
        <v>284</v>
      </c>
      <c r="B42" s="40" t="s">
        <v>299</v>
      </c>
      <c r="C42" s="40" t="s">
        <v>300</v>
      </c>
      <c r="D42" s="40">
        <v>8</v>
      </c>
      <c r="E42" s="40">
        <v>3</v>
      </c>
      <c r="F42" s="43">
        <f t="shared" si="0"/>
        <v>0.375</v>
      </c>
      <c r="G42" s="40">
        <v>81</v>
      </c>
      <c r="H42" s="40">
        <v>19</v>
      </c>
      <c r="I42" s="43">
        <f t="shared" si="1"/>
        <v>0.23456790123456789</v>
      </c>
      <c r="J42" s="40">
        <v>89</v>
      </c>
    </row>
    <row r="43" spans="1:10" x14ac:dyDescent="0.35">
      <c r="A43" s="40" t="s">
        <v>284</v>
      </c>
      <c r="B43" s="40" t="s">
        <v>299</v>
      </c>
      <c r="C43" s="40" t="s">
        <v>301</v>
      </c>
      <c r="D43" s="40">
        <v>2</v>
      </c>
      <c r="E43" s="40"/>
      <c r="F43" s="43">
        <f t="shared" si="0"/>
        <v>0</v>
      </c>
      <c r="G43" s="40">
        <v>16</v>
      </c>
      <c r="H43" s="40"/>
      <c r="I43" s="43">
        <f t="shared" si="1"/>
        <v>0</v>
      </c>
      <c r="J43" s="40">
        <v>18</v>
      </c>
    </row>
    <row r="44" spans="1:10" x14ac:dyDescent="0.35">
      <c r="A44" s="40" t="s">
        <v>284</v>
      </c>
      <c r="B44" s="40" t="s">
        <v>299</v>
      </c>
      <c r="C44" s="40" t="s">
        <v>780</v>
      </c>
      <c r="D44" s="40"/>
      <c r="E44" s="40"/>
      <c r="F44" s="43"/>
      <c r="G44" s="40">
        <v>10</v>
      </c>
      <c r="H44" s="40">
        <v>5</v>
      </c>
      <c r="I44" s="43">
        <f t="shared" si="1"/>
        <v>0.5</v>
      </c>
      <c r="J44" s="40">
        <v>10</v>
      </c>
    </row>
    <row r="45" spans="1:10" x14ac:dyDescent="0.35">
      <c r="A45" s="40" t="s">
        <v>284</v>
      </c>
      <c r="B45" s="40" t="s">
        <v>299</v>
      </c>
      <c r="C45" s="40" t="s">
        <v>781</v>
      </c>
      <c r="D45" s="40">
        <v>1</v>
      </c>
      <c r="E45" s="40"/>
      <c r="F45" s="43">
        <f t="shared" si="0"/>
        <v>0</v>
      </c>
      <c r="G45" s="40">
        <v>12</v>
      </c>
      <c r="H45" s="40"/>
      <c r="I45" s="43">
        <f t="shared" si="1"/>
        <v>0</v>
      </c>
      <c r="J45" s="40">
        <v>13</v>
      </c>
    </row>
    <row r="46" spans="1:10" x14ac:dyDescent="0.35">
      <c r="A46" s="40" t="s">
        <v>284</v>
      </c>
      <c r="B46" s="40" t="s">
        <v>299</v>
      </c>
      <c r="C46" s="40" t="s">
        <v>782</v>
      </c>
      <c r="D46" s="40"/>
      <c r="E46" s="40"/>
      <c r="F46" s="43"/>
      <c r="G46" s="40">
        <v>22</v>
      </c>
      <c r="H46" s="40">
        <v>10</v>
      </c>
      <c r="I46" s="43">
        <f t="shared" si="1"/>
        <v>0.45454545454545453</v>
      </c>
      <c r="J46" s="40">
        <v>22</v>
      </c>
    </row>
    <row r="47" spans="1:10" x14ac:dyDescent="0.35">
      <c r="A47" s="40" t="s">
        <v>284</v>
      </c>
      <c r="B47" s="40" t="s">
        <v>299</v>
      </c>
      <c r="C47" s="40" t="s">
        <v>783</v>
      </c>
      <c r="D47" s="40">
        <v>3</v>
      </c>
      <c r="E47" s="40"/>
      <c r="F47" s="43">
        <f t="shared" si="0"/>
        <v>0</v>
      </c>
      <c r="G47" s="40">
        <v>10</v>
      </c>
      <c r="H47" s="40"/>
      <c r="I47" s="43">
        <f t="shared" si="1"/>
        <v>0</v>
      </c>
      <c r="J47" s="40">
        <v>13</v>
      </c>
    </row>
    <row r="48" spans="1:10" x14ac:dyDescent="0.35">
      <c r="A48" s="40" t="s">
        <v>284</v>
      </c>
      <c r="B48" s="40" t="s">
        <v>299</v>
      </c>
      <c r="C48" s="40" t="s">
        <v>784</v>
      </c>
      <c r="D48" s="40">
        <v>1</v>
      </c>
      <c r="E48" s="40"/>
      <c r="F48" s="43">
        <f t="shared" si="0"/>
        <v>0</v>
      </c>
      <c r="G48" s="40">
        <v>12</v>
      </c>
      <c r="H48" s="40">
        <v>7</v>
      </c>
      <c r="I48" s="43">
        <f t="shared" si="1"/>
        <v>0.58333333333333337</v>
      </c>
      <c r="J48" s="40">
        <v>13</v>
      </c>
    </row>
    <row r="49" spans="1:10" x14ac:dyDescent="0.35">
      <c r="A49" s="40" t="s">
        <v>284</v>
      </c>
      <c r="B49" s="40" t="s">
        <v>299</v>
      </c>
      <c r="C49" s="40" t="s">
        <v>785</v>
      </c>
      <c r="D49" s="40"/>
      <c r="E49" s="40"/>
      <c r="F49" s="43"/>
      <c r="G49" s="40">
        <v>10</v>
      </c>
      <c r="H49" s="40"/>
      <c r="I49" s="43">
        <f t="shared" si="1"/>
        <v>0</v>
      </c>
      <c r="J49" s="40">
        <v>10</v>
      </c>
    </row>
    <row r="50" spans="1:10" x14ac:dyDescent="0.35">
      <c r="A50" s="40" t="s">
        <v>284</v>
      </c>
      <c r="B50" s="40" t="s">
        <v>299</v>
      </c>
      <c r="C50" s="40" t="s">
        <v>786</v>
      </c>
      <c r="D50" s="40"/>
      <c r="E50" s="40"/>
      <c r="F50" s="43"/>
      <c r="G50" s="40">
        <v>11</v>
      </c>
      <c r="H50" s="40"/>
      <c r="I50" s="43">
        <f t="shared" si="1"/>
        <v>0</v>
      </c>
      <c r="J50" s="40">
        <v>11</v>
      </c>
    </row>
    <row r="51" spans="1:10" x14ac:dyDescent="0.35">
      <c r="A51" s="40" t="s">
        <v>284</v>
      </c>
      <c r="B51" s="40" t="s">
        <v>299</v>
      </c>
      <c r="C51" s="40" t="s">
        <v>787</v>
      </c>
      <c r="D51" s="40">
        <v>3</v>
      </c>
      <c r="E51" s="40"/>
      <c r="F51" s="43">
        <f t="shared" si="0"/>
        <v>0</v>
      </c>
      <c r="G51" s="40">
        <v>30</v>
      </c>
      <c r="H51" s="40">
        <v>1</v>
      </c>
      <c r="I51" s="43">
        <f t="shared" si="1"/>
        <v>3.3333333333333333E-2</v>
      </c>
      <c r="J51" s="40">
        <v>33</v>
      </c>
    </row>
    <row r="52" spans="1:10" x14ac:dyDescent="0.35">
      <c r="A52" s="40" t="s">
        <v>284</v>
      </c>
      <c r="B52" s="40" t="s">
        <v>299</v>
      </c>
      <c r="C52" s="40" t="s">
        <v>788</v>
      </c>
      <c r="D52" s="40"/>
      <c r="E52" s="40"/>
      <c r="F52" s="43"/>
      <c r="G52" s="40">
        <v>20</v>
      </c>
      <c r="H52" s="40"/>
      <c r="I52" s="43">
        <f t="shared" si="1"/>
        <v>0</v>
      </c>
      <c r="J52" s="40">
        <v>20</v>
      </c>
    </row>
    <row r="53" spans="1:10" x14ac:dyDescent="0.35">
      <c r="A53" s="40" t="s">
        <v>284</v>
      </c>
      <c r="B53" s="40" t="s">
        <v>302</v>
      </c>
      <c r="C53" s="40" t="s">
        <v>303</v>
      </c>
      <c r="D53" s="40">
        <v>59</v>
      </c>
      <c r="E53" s="40">
        <v>25</v>
      </c>
      <c r="F53" s="43">
        <f t="shared" si="0"/>
        <v>0.42372881355932202</v>
      </c>
      <c r="G53" s="40">
        <v>26</v>
      </c>
      <c r="H53" s="40">
        <v>12</v>
      </c>
      <c r="I53" s="43">
        <f t="shared" si="1"/>
        <v>0.46153846153846156</v>
      </c>
      <c r="J53" s="40">
        <v>85</v>
      </c>
    </row>
    <row r="54" spans="1:10" x14ac:dyDescent="0.35">
      <c r="A54" s="40" t="s">
        <v>284</v>
      </c>
      <c r="B54" s="40" t="s">
        <v>302</v>
      </c>
      <c r="C54" s="40" t="s">
        <v>789</v>
      </c>
      <c r="D54" s="40">
        <v>23</v>
      </c>
      <c r="E54" s="40">
        <v>1</v>
      </c>
      <c r="F54" s="43">
        <f t="shared" si="0"/>
        <v>4.3478260869565216E-2</v>
      </c>
      <c r="G54" s="40">
        <v>7</v>
      </c>
      <c r="H54" s="40"/>
      <c r="I54" s="43">
        <f t="shared" si="1"/>
        <v>0</v>
      </c>
      <c r="J54" s="40">
        <v>30</v>
      </c>
    </row>
    <row r="55" spans="1:10" x14ac:dyDescent="0.35">
      <c r="A55" s="40" t="s">
        <v>284</v>
      </c>
      <c r="B55" s="40" t="s">
        <v>302</v>
      </c>
      <c r="C55" s="40" t="s">
        <v>790</v>
      </c>
      <c r="D55" s="40">
        <v>21</v>
      </c>
      <c r="E55" s="40">
        <v>10</v>
      </c>
      <c r="F55" s="43">
        <f t="shared" si="0"/>
        <v>0.47619047619047616</v>
      </c>
      <c r="G55" s="40">
        <v>22</v>
      </c>
      <c r="H55" s="40">
        <v>8</v>
      </c>
      <c r="I55" s="43">
        <f t="shared" si="1"/>
        <v>0.36363636363636365</v>
      </c>
      <c r="J55" s="40">
        <v>43</v>
      </c>
    </row>
    <row r="56" spans="1:10" x14ac:dyDescent="0.35">
      <c r="A56" s="40" t="s">
        <v>284</v>
      </c>
      <c r="B56" s="40" t="s">
        <v>302</v>
      </c>
      <c r="C56" s="40" t="s">
        <v>791</v>
      </c>
      <c r="D56" s="40">
        <v>11</v>
      </c>
      <c r="E56" s="40">
        <v>4</v>
      </c>
      <c r="F56" s="43">
        <f t="shared" si="0"/>
        <v>0.36363636363636365</v>
      </c>
      <c r="G56" s="40">
        <v>9</v>
      </c>
      <c r="H56" s="40">
        <v>3</v>
      </c>
      <c r="I56" s="43">
        <f t="shared" si="1"/>
        <v>0.33333333333333331</v>
      </c>
      <c r="J56" s="40">
        <v>20</v>
      </c>
    </row>
    <row r="57" spans="1:10" x14ac:dyDescent="0.35">
      <c r="A57" s="40" t="s">
        <v>284</v>
      </c>
      <c r="B57" s="40" t="s">
        <v>302</v>
      </c>
      <c r="C57" s="40" t="s">
        <v>792</v>
      </c>
      <c r="D57" s="40">
        <v>23</v>
      </c>
      <c r="E57" s="40">
        <v>9</v>
      </c>
      <c r="F57" s="43">
        <f t="shared" si="0"/>
        <v>0.39130434782608697</v>
      </c>
      <c r="G57" s="40">
        <v>4</v>
      </c>
      <c r="H57" s="40"/>
      <c r="I57" s="43">
        <f t="shared" si="1"/>
        <v>0</v>
      </c>
      <c r="J57" s="40">
        <v>27</v>
      </c>
    </row>
    <row r="58" spans="1:10" x14ac:dyDescent="0.35">
      <c r="A58" s="40" t="s">
        <v>284</v>
      </c>
      <c r="B58" s="40" t="s">
        <v>302</v>
      </c>
      <c r="C58" s="40" t="s">
        <v>793</v>
      </c>
      <c r="D58" s="40">
        <v>24</v>
      </c>
      <c r="E58" s="40">
        <v>1</v>
      </c>
      <c r="F58" s="43">
        <f t="shared" si="0"/>
        <v>4.1666666666666664E-2</v>
      </c>
      <c r="G58" s="40">
        <v>13</v>
      </c>
      <c r="H58" s="40">
        <v>3</v>
      </c>
      <c r="I58" s="43">
        <f t="shared" si="1"/>
        <v>0.23076923076923078</v>
      </c>
      <c r="J58" s="40">
        <v>37</v>
      </c>
    </row>
    <row r="59" spans="1:10" x14ac:dyDescent="0.35">
      <c r="A59" s="40" t="s">
        <v>284</v>
      </c>
      <c r="B59" s="40" t="s">
        <v>302</v>
      </c>
      <c r="C59" s="40" t="s">
        <v>794</v>
      </c>
      <c r="D59" s="40">
        <v>17</v>
      </c>
      <c r="E59" s="40">
        <v>3</v>
      </c>
      <c r="F59" s="43">
        <f t="shared" si="0"/>
        <v>0.17647058823529413</v>
      </c>
      <c r="G59" s="40">
        <v>7</v>
      </c>
      <c r="H59" s="40">
        <v>2</v>
      </c>
      <c r="I59" s="43">
        <f t="shared" si="1"/>
        <v>0.2857142857142857</v>
      </c>
      <c r="J59" s="40">
        <v>24</v>
      </c>
    </row>
    <row r="60" spans="1:10" x14ac:dyDescent="0.35">
      <c r="A60" s="40" t="s">
        <v>284</v>
      </c>
      <c r="B60" s="40" t="s">
        <v>302</v>
      </c>
      <c r="C60" s="40" t="s">
        <v>795</v>
      </c>
      <c r="D60" s="40">
        <v>20</v>
      </c>
      <c r="E60" s="40"/>
      <c r="F60" s="43">
        <f t="shared" si="0"/>
        <v>0</v>
      </c>
      <c r="G60" s="40">
        <v>8</v>
      </c>
      <c r="H60" s="40"/>
      <c r="I60" s="43">
        <f t="shared" si="1"/>
        <v>0</v>
      </c>
      <c r="J60" s="40">
        <v>28</v>
      </c>
    </row>
    <row r="61" spans="1:10" x14ac:dyDescent="0.35">
      <c r="A61" s="40" t="s">
        <v>284</v>
      </c>
      <c r="B61" s="40" t="s">
        <v>304</v>
      </c>
      <c r="C61" s="40" t="s">
        <v>305</v>
      </c>
      <c r="D61" s="40">
        <v>55</v>
      </c>
      <c r="E61" s="40">
        <v>24</v>
      </c>
      <c r="F61" s="43">
        <f t="shared" si="0"/>
        <v>0.43636363636363634</v>
      </c>
      <c r="G61" s="40">
        <v>65</v>
      </c>
      <c r="H61" s="40">
        <v>15</v>
      </c>
      <c r="I61" s="43">
        <f t="shared" si="1"/>
        <v>0.23076923076923078</v>
      </c>
      <c r="J61" s="40">
        <v>120</v>
      </c>
    </row>
    <row r="62" spans="1:10" x14ac:dyDescent="0.35">
      <c r="A62" s="40" t="s">
        <v>284</v>
      </c>
      <c r="B62" s="40" t="s">
        <v>304</v>
      </c>
      <c r="C62" s="40" t="s">
        <v>796</v>
      </c>
      <c r="D62" s="40">
        <v>11</v>
      </c>
      <c r="E62" s="40">
        <v>3</v>
      </c>
      <c r="F62" s="43">
        <f t="shared" si="0"/>
        <v>0.27272727272727271</v>
      </c>
      <c r="G62" s="40">
        <v>18</v>
      </c>
      <c r="H62" s="40"/>
      <c r="I62" s="43">
        <f t="shared" si="1"/>
        <v>0</v>
      </c>
      <c r="J62" s="40">
        <v>29</v>
      </c>
    </row>
    <row r="63" spans="1:10" x14ac:dyDescent="0.35">
      <c r="A63" s="40" t="s">
        <v>284</v>
      </c>
      <c r="B63" s="40" t="s">
        <v>304</v>
      </c>
      <c r="C63" s="40" t="s">
        <v>797</v>
      </c>
      <c r="D63" s="40">
        <v>17</v>
      </c>
      <c r="E63" s="40">
        <v>2</v>
      </c>
      <c r="F63" s="43">
        <f t="shared" si="0"/>
        <v>0.11764705882352941</v>
      </c>
      <c r="G63" s="40">
        <v>13</v>
      </c>
      <c r="H63" s="40">
        <v>3</v>
      </c>
      <c r="I63" s="43">
        <f t="shared" si="1"/>
        <v>0.23076923076923078</v>
      </c>
      <c r="J63" s="40">
        <v>30</v>
      </c>
    </row>
    <row r="64" spans="1:10" x14ac:dyDescent="0.35">
      <c r="A64" s="40" t="s">
        <v>284</v>
      </c>
      <c r="B64" s="40" t="s">
        <v>304</v>
      </c>
      <c r="C64" s="40" t="s">
        <v>798</v>
      </c>
      <c r="D64" s="40">
        <v>18</v>
      </c>
      <c r="E64" s="40">
        <v>5</v>
      </c>
      <c r="F64" s="43">
        <f t="shared" si="0"/>
        <v>0.27777777777777779</v>
      </c>
      <c r="G64" s="40">
        <v>13</v>
      </c>
      <c r="H64" s="40">
        <v>4</v>
      </c>
      <c r="I64" s="43">
        <f t="shared" si="1"/>
        <v>0.30769230769230771</v>
      </c>
      <c r="J64" s="40">
        <v>31</v>
      </c>
    </row>
    <row r="65" spans="1:10" x14ac:dyDescent="0.35">
      <c r="A65" s="40" t="s">
        <v>284</v>
      </c>
      <c r="B65" s="40" t="s">
        <v>304</v>
      </c>
      <c r="C65" s="40" t="s">
        <v>799</v>
      </c>
      <c r="D65" s="40">
        <v>17</v>
      </c>
      <c r="E65" s="40">
        <v>9</v>
      </c>
      <c r="F65" s="43">
        <f t="shared" si="0"/>
        <v>0.52941176470588236</v>
      </c>
      <c r="G65" s="40">
        <v>3</v>
      </c>
      <c r="H65" s="40">
        <v>2</v>
      </c>
      <c r="I65" s="43">
        <f t="shared" si="1"/>
        <v>0.66666666666666663</v>
      </c>
      <c r="J65" s="40">
        <v>20</v>
      </c>
    </row>
    <row r="66" spans="1:10" x14ac:dyDescent="0.35">
      <c r="A66" s="40" t="s">
        <v>284</v>
      </c>
      <c r="B66" s="40" t="s">
        <v>304</v>
      </c>
      <c r="C66" s="40" t="s">
        <v>800</v>
      </c>
      <c r="D66" s="40">
        <v>6</v>
      </c>
      <c r="E66" s="40"/>
      <c r="F66" s="43">
        <f t="shared" si="0"/>
        <v>0</v>
      </c>
      <c r="G66" s="40">
        <v>15</v>
      </c>
      <c r="H66" s="40"/>
      <c r="I66" s="43">
        <f t="shared" si="1"/>
        <v>0</v>
      </c>
      <c r="J66" s="40">
        <v>21</v>
      </c>
    </row>
    <row r="67" spans="1:10" x14ac:dyDescent="0.35">
      <c r="A67" s="40" t="s">
        <v>284</v>
      </c>
      <c r="B67" s="40" t="s">
        <v>304</v>
      </c>
      <c r="C67" s="40" t="s">
        <v>801</v>
      </c>
      <c r="D67" s="40">
        <v>14</v>
      </c>
      <c r="E67" s="40">
        <v>1</v>
      </c>
      <c r="F67" s="43">
        <f t="shared" si="0"/>
        <v>7.1428571428571425E-2</v>
      </c>
      <c r="G67" s="40">
        <v>10</v>
      </c>
      <c r="H67" s="40"/>
      <c r="I67" s="43">
        <f t="shared" si="1"/>
        <v>0</v>
      </c>
      <c r="J67" s="40">
        <v>24</v>
      </c>
    </row>
    <row r="68" spans="1:10" x14ac:dyDescent="0.35">
      <c r="A68" s="40" t="s">
        <v>284</v>
      </c>
      <c r="B68" s="40" t="s">
        <v>304</v>
      </c>
      <c r="C68" s="40" t="s">
        <v>802</v>
      </c>
      <c r="D68" s="40">
        <v>7</v>
      </c>
      <c r="E68" s="40">
        <v>1</v>
      </c>
      <c r="F68" s="43">
        <f t="shared" ref="F68:F131" si="2">E68/D68</f>
        <v>0.14285714285714285</v>
      </c>
      <c r="G68" s="40">
        <v>15</v>
      </c>
      <c r="H68" s="40">
        <v>3</v>
      </c>
      <c r="I68" s="43">
        <f t="shared" ref="I68:I130" si="3">H68/G68</f>
        <v>0.2</v>
      </c>
      <c r="J68" s="40">
        <v>22</v>
      </c>
    </row>
    <row r="69" spans="1:10" x14ac:dyDescent="0.35">
      <c r="A69" s="40" t="s">
        <v>284</v>
      </c>
      <c r="B69" s="40" t="s">
        <v>304</v>
      </c>
      <c r="C69" s="40" t="s">
        <v>803</v>
      </c>
      <c r="D69" s="40">
        <v>13</v>
      </c>
      <c r="E69" s="40"/>
      <c r="F69" s="43">
        <f t="shared" si="2"/>
        <v>0</v>
      </c>
      <c r="G69" s="40">
        <v>3</v>
      </c>
      <c r="H69" s="40"/>
      <c r="I69" s="43">
        <f t="shared" si="3"/>
        <v>0</v>
      </c>
      <c r="J69" s="40">
        <v>16</v>
      </c>
    </row>
    <row r="70" spans="1:10" x14ac:dyDescent="0.35">
      <c r="A70" s="40" t="s">
        <v>284</v>
      </c>
      <c r="B70" s="40" t="s">
        <v>306</v>
      </c>
      <c r="C70" s="40" t="s">
        <v>307</v>
      </c>
      <c r="D70" s="40">
        <v>48</v>
      </c>
      <c r="E70" s="40">
        <v>30</v>
      </c>
      <c r="F70" s="43">
        <f t="shared" si="2"/>
        <v>0.625</v>
      </c>
      <c r="G70" s="40">
        <v>68</v>
      </c>
      <c r="H70" s="40">
        <v>25</v>
      </c>
      <c r="I70" s="43">
        <f t="shared" si="3"/>
        <v>0.36764705882352944</v>
      </c>
      <c r="J70" s="40">
        <v>116</v>
      </c>
    </row>
    <row r="71" spans="1:10" x14ac:dyDescent="0.35">
      <c r="A71" s="40" t="s">
        <v>284</v>
      </c>
      <c r="B71" s="40" t="s">
        <v>306</v>
      </c>
      <c r="C71" s="40" t="s">
        <v>308</v>
      </c>
      <c r="D71" s="40">
        <v>3</v>
      </c>
      <c r="E71" s="40"/>
      <c r="F71" s="43">
        <f t="shared" si="2"/>
        <v>0</v>
      </c>
      <c r="G71" s="40">
        <v>6</v>
      </c>
      <c r="H71" s="40"/>
      <c r="I71" s="43">
        <f t="shared" si="3"/>
        <v>0</v>
      </c>
      <c r="J71" s="40">
        <v>9</v>
      </c>
    </row>
    <row r="72" spans="1:10" x14ac:dyDescent="0.35">
      <c r="A72" s="40" t="s">
        <v>284</v>
      </c>
      <c r="B72" s="40" t="s">
        <v>306</v>
      </c>
      <c r="C72" s="40" t="s">
        <v>804</v>
      </c>
      <c r="D72" s="40">
        <v>12</v>
      </c>
      <c r="E72" s="40">
        <v>4</v>
      </c>
      <c r="F72" s="43">
        <f t="shared" si="2"/>
        <v>0.33333333333333331</v>
      </c>
      <c r="G72" s="40">
        <v>36</v>
      </c>
      <c r="H72" s="40">
        <v>12</v>
      </c>
      <c r="I72" s="43">
        <f t="shared" si="3"/>
        <v>0.33333333333333331</v>
      </c>
      <c r="J72" s="40">
        <v>48</v>
      </c>
    </row>
    <row r="73" spans="1:10" x14ac:dyDescent="0.35">
      <c r="A73" s="40" t="s">
        <v>284</v>
      </c>
      <c r="B73" s="40" t="s">
        <v>306</v>
      </c>
      <c r="C73" s="40" t="s">
        <v>805</v>
      </c>
      <c r="D73" s="40">
        <v>12</v>
      </c>
      <c r="E73" s="40"/>
      <c r="F73" s="43">
        <f t="shared" si="2"/>
        <v>0</v>
      </c>
      <c r="G73" s="40">
        <v>13</v>
      </c>
      <c r="H73" s="40"/>
      <c r="I73" s="43">
        <f t="shared" si="3"/>
        <v>0</v>
      </c>
      <c r="J73" s="40">
        <v>25</v>
      </c>
    </row>
    <row r="74" spans="1:10" x14ac:dyDescent="0.35">
      <c r="A74" s="40" t="s">
        <v>284</v>
      </c>
      <c r="B74" s="40" t="s">
        <v>306</v>
      </c>
      <c r="C74" s="40" t="s">
        <v>806</v>
      </c>
      <c r="D74" s="40">
        <v>10</v>
      </c>
      <c r="E74" s="40">
        <v>4</v>
      </c>
      <c r="F74" s="43">
        <f t="shared" si="2"/>
        <v>0.4</v>
      </c>
      <c r="G74" s="40">
        <v>21</v>
      </c>
      <c r="H74" s="40">
        <v>8</v>
      </c>
      <c r="I74" s="43">
        <f t="shared" si="3"/>
        <v>0.38095238095238093</v>
      </c>
      <c r="J74" s="40">
        <v>31</v>
      </c>
    </row>
    <row r="75" spans="1:10" x14ac:dyDescent="0.35">
      <c r="A75" s="40" t="s">
        <v>284</v>
      </c>
      <c r="B75" s="40" t="s">
        <v>306</v>
      </c>
      <c r="C75" s="40" t="s">
        <v>807</v>
      </c>
      <c r="D75" s="40">
        <v>12</v>
      </c>
      <c r="E75" s="40"/>
      <c r="F75" s="43">
        <f t="shared" si="2"/>
        <v>0</v>
      </c>
      <c r="G75" s="40">
        <v>43</v>
      </c>
      <c r="H75" s="40"/>
      <c r="I75" s="43">
        <f t="shared" si="3"/>
        <v>0</v>
      </c>
      <c r="J75" s="40">
        <v>55</v>
      </c>
    </row>
    <row r="76" spans="1:10" x14ac:dyDescent="0.35">
      <c r="A76" s="40" t="s">
        <v>284</v>
      </c>
      <c r="B76" s="40" t="s">
        <v>306</v>
      </c>
      <c r="C76" s="40" t="s">
        <v>808</v>
      </c>
      <c r="D76" s="40">
        <v>12</v>
      </c>
      <c r="E76" s="40"/>
      <c r="F76" s="43">
        <f t="shared" si="2"/>
        <v>0</v>
      </c>
      <c r="G76" s="40">
        <v>12</v>
      </c>
      <c r="H76" s="40"/>
      <c r="I76" s="43">
        <f t="shared" si="3"/>
        <v>0</v>
      </c>
      <c r="J76" s="40">
        <v>24</v>
      </c>
    </row>
    <row r="77" spans="1:10" x14ac:dyDescent="0.35">
      <c r="A77" s="40" t="s">
        <v>284</v>
      </c>
      <c r="B77" s="40" t="s">
        <v>306</v>
      </c>
      <c r="C77" s="40" t="s">
        <v>809</v>
      </c>
      <c r="D77" s="40">
        <v>4</v>
      </c>
      <c r="E77" s="40">
        <v>1</v>
      </c>
      <c r="F77" s="43">
        <f t="shared" si="2"/>
        <v>0.25</v>
      </c>
      <c r="G77" s="40">
        <v>8</v>
      </c>
      <c r="H77" s="40"/>
      <c r="I77" s="43">
        <f t="shared" si="3"/>
        <v>0</v>
      </c>
      <c r="J77" s="40">
        <v>12</v>
      </c>
    </row>
    <row r="78" spans="1:10" x14ac:dyDescent="0.35">
      <c r="A78" s="40" t="s">
        <v>284</v>
      </c>
      <c r="B78" s="40" t="s">
        <v>309</v>
      </c>
      <c r="C78" s="40" t="s">
        <v>310</v>
      </c>
      <c r="D78" s="40">
        <v>21</v>
      </c>
      <c r="E78" s="40">
        <v>6</v>
      </c>
      <c r="F78" s="43">
        <f t="shared" si="2"/>
        <v>0.2857142857142857</v>
      </c>
      <c r="G78" s="40">
        <v>59</v>
      </c>
      <c r="H78" s="40">
        <v>22</v>
      </c>
      <c r="I78" s="43">
        <f t="shared" si="3"/>
        <v>0.3728813559322034</v>
      </c>
      <c r="J78" s="40">
        <v>80</v>
      </c>
    </row>
    <row r="79" spans="1:10" x14ac:dyDescent="0.35">
      <c r="A79" s="40" t="s">
        <v>284</v>
      </c>
      <c r="B79" s="40" t="s">
        <v>309</v>
      </c>
      <c r="C79" s="40" t="s">
        <v>311</v>
      </c>
      <c r="D79" s="40">
        <v>2</v>
      </c>
      <c r="E79" s="40"/>
      <c r="F79" s="43">
        <f t="shared" si="2"/>
        <v>0</v>
      </c>
      <c r="G79" s="40">
        <v>11</v>
      </c>
      <c r="H79" s="40"/>
      <c r="I79" s="43">
        <f t="shared" si="3"/>
        <v>0</v>
      </c>
      <c r="J79" s="40">
        <v>13</v>
      </c>
    </row>
    <row r="80" spans="1:10" x14ac:dyDescent="0.35">
      <c r="A80" s="40" t="s">
        <v>284</v>
      </c>
      <c r="B80" s="40" t="s">
        <v>309</v>
      </c>
      <c r="C80" s="40" t="s">
        <v>810</v>
      </c>
      <c r="D80" s="40">
        <v>10</v>
      </c>
      <c r="E80" s="40">
        <v>5</v>
      </c>
      <c r="F80" s="43">
        <f t="shared" si="2"/>
        <v>0.5</v>
      </c>
      <c r="G80" s="40">
        <v>32</v>
      </c>
      <c r="H80" s="40">
        <v>12</v>
      </c>
      <c r="I80" s="43">
        <f t="shared" si="3"/>
        <v>0.375</v>
      </c>
      <c r="J80" s="40">
        <v>42</v>
      </c>
    </row>
    <row r="81" spans="1:10" x14ac:dyDescent="0.35">
      <c r="A81" s="40" t="s">
        <v>284</v>
      </c>
      <c r="B81" s="40" t="s">
        <v>309</v>
      </c>
      <c r="C81" s="40" t="s">
        <v>811</v>
      </c>
      <c r="D81" s="40">
        <v>8</v>
      </c>
      <c r="E81" s="40"/>
      <c r="F81" s="43">
        <f t="shared" si="2"/>
        <v>0</v>
      </c>
      <c r="G81" s="40">
        <v>9</v>
      </c>
      <c r="H81" s="40"/>
      <c r="I81" s="43">
        <f t="shared" si="3"/>
        <v>0</v>
      </c>
      <c r="J81" s="40">
        <v>17</v>
      </c>
    </row>
    <row r="82" spans="1:10" x14ac:dyDescent="0.35">
      <c r="A82" s="40" t="s">
        <v>284</v>
      </c>
      <c r="B82" s="40" t="s">
        <v>309</v>
      </c>
      <c r="C82" s="40" t="s">
        <v>812</v>
      </c>
      <c r="D82" s="40">
        <v>19</v>
      </c>
      <c r="E82" s="40"/>
      <c r="F82" s="43">
        <f t="shared" si="2"/>
        <v>0</v>
      </c>
      <c r="G82" s="40">
        <v>47</v>
      </c>
      <c r="H82" s="40"/>
      <c r="I82" s="43">
        <f t="shared" si="3"/>
        <v>0</v>
      </c>
      <c r="J82" s="40">
        <v>66</v>
      </c>
    </row>
    <row r="83" spans="1:10" x14ac:dyDescent="0.35">
      <c r="A83" s="40" t="s">
        <v>284</v>
      </c>
      <c r="B83" s="40" t="s">
        <v>74</v>
      </c>
      <c r="C83" s="40" t="s">
        <v>312</v>
      </c>
      <c r="D83" s="40">
        <v>17</v>
      </c>
      <c r="E83" s="40">
        <v>5</v>
      </c>
      <c r="F83" s="43">
        <f t="shared" si="2"/>
        <v>0.29411764705882354</v>
      </c>
      <c r="G83" s="40">
        <v>92</v>
      </c>
      <c r="H83" s="40">
        <v>41</v>
      </c>
      <c r="I83" s="43">
        <f t="shared" si="3"/>
        <v>0.44565217391304346</v>
      </c>
      <c r="J83" s="40">
        <v>109</v>
      </c>
    </row>
    <row r="84" spans="1:10" x14ac:dyDescent="0.35">
      <c r="A84" s="40" t="s">
        <v>284</v>
      </c>
      <c r="B84" s="40" t="s">
        <v>74</v>
      </c>
      <c r="C84" s="40" t="s">
        <v>813</v>
      </c>
      <c r="D84" s="40">
        <v>10</v>
      </c>
      <c r="E84" s="40">
        <v>7</v>
      </c>
      <c r="F84" s="43">
        <f t="shared" si="2"/>
        <v>0.7</v>
      </c>
      <c r="G84" s="40">
        <v>56</v>
      </c>
      <c r="H84" s="40">
        <v>28</v>
      </c>
      <c r="I84" s="43">
        <f t="shared" si="3"/>
        <v>0.5</v>
      </c>
      <c r="J84" s="40">
        <v>66</v>
      </c>
    </row>
    <row r="85" spans="1:10" x14ac:dyDescent="0.35">
      <c r="A85" s="40" t="s">
        <v>284</v>
      </c>
      <c r="B85" s="40" t="s">
        <v>74</v>
      </c>
      <c r="C85" s="40" t="s">
        <v>814</v>
      </c>
      <c r="D85" s="40">
        <v>3</v>
      </c>
      <c r="E85" s="40"/>
      <c r="F85" s="43">
        <f t="shared" si="2"/>
        <v>0</v>
      </c>
      <c r="G85" s="40">
        <v>60</v>
      </c>
      <c r="H85" s="40">
        <v>13</v>
      </c>
      <c r="I85" s="43">
        <f t="shared" si="3"/>
        <v>0.21666666666666667</v>
      </c>
      <c r="J85" s="40">
        <v>63</v>
      </c>
    </row>
    <row r="86" spans="1:10" x14ac:dyDescent="0.35">
      <c r="A86" s="40" t="s">
        <v>284</v>
      </c>
      <c r="B86" s="40" t="s">
        <v>313</v>
      </c>
      <c r="C86" s="40" t="s">
        <v>314</v>
      </c>
      <c r="D86" s="40">
        <v>21</v>
      </c>
      <c r="E86" s="40">
        <v>6</v>
      </c>
      <c r="F86" s="43">
        <f t="shared" si="2"/>
        <v>0.2857142857142857</v>
      </c>
      <c r="G86" s="40">
        <v>88</v>
      </c>
      <c r="H86" s="40">
        <v>20</v>
      </c>
      <c r="I86" s="43">
        <f t="shared" si="3"/>
        <v>0.22727272727272727</v>
      </c>
      <c r="J86" s="40">
        <v>109</v>
      </c>
    </row>
    <row r="87" spans="1:10" x14ac:dyDescent="0.35">
      <c r="A87" s="40" t="s">
        <v>284</v>
      </c>
      <c r="B87" s="40" t="s">
        <v>313</v>
      </c>
      <c r="C87" s="40" t="s">
        <v>815</v>
      </c>
      <c r="D87" s="40">
        <v>8</v>
      </c>
      <c r="E87" s="40">
        <v>1</v>
      </c>
      <c r="F87" s="43">
        <f t="shared" si="2"/>
        <v>0.125</v>
      </c>
      <c r="G87" s="40">
        <v>31</v>
      </c>
      <c r="H87" s="40">
        <v>5</v>
      </c>
      <c r="I87" s="43">
        <f t="shared" si="3"/>
        <v>0.16129032258064516</v>
      </c>
      <c r="J87" s="40">
        <v>39</v>
      </c>
    </row>
    <row r="88" spans="1:10" x14ac:dyDescent="0.35">
      <c r="A88" s="40" t="s">
        <v>284</v>
      </c>
      <c r="B88" s="40" t="s">
        <v>313</v>
      </c>
      <c r="C88" s="40" t="s">
        <v>816</v>
      </c>
      <c r="D88" s="40">
        <v>6</v>
      </c>
      <c r="E88" s="40">
        <v>1</v>
      </c>
      <c r="F88" s="43">
        <f t="shared" si="2"/>
        <v>0.16666666666666666</v>
      </c>
      <c r="G88" s="40">
        <v>17</v>
      </c>
      <c r="H88" s="40">
        <v>2</v>
      </c>
      <c r="I88" s="43">
        <f t="shared" si="3"/>
        <v>0.11764705882352941</v>
      </c>
      <c r="J88" s="40">
        <v>23</v>
      </c>
    </row>
    <row r="89" spans="1:10" x14ac:dyDescent="0.35">
      <c r="A89" s="40" t="s">
        <v>284</v>
      </c>
      <c r="B89" s="40" t="s">
        <v>313</v>
      </c>
      <c r="C89" s="40" t="s">
        <v>817</v>
      </c>
      <c r="D89" s="40">
        <v>9</v>
      </c>
      <c r="E89" s="40">
        <v>1</v>
      </c>
      <c r="F89" s="43">
        <f t="shared" si="2"/>
        <v>0.1111111111111111</v>
      </c>
      <c r="G89" s="40">
        <v>27</v>
      </c>
      <c r="H89" s="40">
        <v>3</v>
      </c>
      <c r="I89" s="43">
        <f t="shared" si="3"/>
        <v>0.1111111111111111</v>
      </c>
      <c r="J89" s="40">
        <v>36</v>
      </c>
    </row>
    <row r="90" spans="1:10" x14ac:dyDescent="0.35">
      <c r="A90" s="40" t="s">
        <v>284</v>
      </c>
      <c r="B90" s="40" t="s">
        <v>313</v>
      </c>
      <c r="C90" s="40" t="s">
        <v>818</v>
      </c>
      <c r="D90" s="40">
        <v>11</v>
      </c>
      <c r="E90" s="40">
        <v>1</v>
      </c>
      <c r="F90" s="43">
        <f t="shared" si="2"/>
        <v>9.0909090909090912E-2</v>
      </c>
      <c r="G90" s="40">
        <v>13</v>
      </c>
      <c r="H90" s="40">
        <v>3</v>
      </c>
      <c r="I90" s="43">
        <f t="shared" si="3"/>
        <v>0.23076923076923078</v>
      </c>
      <c r="J90" s="40">
        <v>24</v>
      </c>
    </row>
    <row r="91" spans="1:10" x14ac:dyDescent="0.35">
      <c r="A91" s="40" t="s">
        <v>284</v>
      </c>
      <c r="B91" s="40" t="s">
        <v>313</v>
      </c>
      <c r="C91" s="40" t="s">
        <v>819</v>
      </c>
      <c r="D91" s="40">
        <v>4</v>
      </c>
      <c r="E91" s="40"/>
      <c r="F91" s="43">
        <f t="shared" si="2"/>
        <v>0</v>
      </c>
      <c r="G91" s="40">
        <v>20</v>
      </c>
      <c r="H91" s="40">
        <v>7</v>
      </c>
      <c r="I91" s="43">
        <f t="shared" si="3"/>
        <v>0.35</v>
      </c>
      <c r="J91" s="40">
        <v>24</v>
      </c>
    </row>
    <row r="92" spans="1:10" x14ac:dyDescent="0.35">
      <c r="A92" s="40" t="s">
        <v>284</v>
      </c>
      <c r="B92" s="40" t="s">
        <v>313</v>
      </c>
      <c r="C92" s="40" t="s">
        <v>820</v>
      </c>
      <c r="D92" s="40"/>
      <c r="E92" s="40"/>
      <c r="F92" s="43"/>
      <c r="G92" s="40">
        <v>23</v>
      </c>
      <c r="H92" s="40">
        <v>1</v>
      </c>
      <c r="I92" s="43">
        <f t="shared" si="3"/>
        <v>4.3478260869565216E-2</v>
      </c>
      <c r="J92" s="40">
        <v>23</v>
      </c>
    </row>
    <row r="93" spans="1:10" x14ac:dyDescent="0.35">
      <c r="A93" s="40" t="s">
        <v>284</v>
      </c>
      <c r="B93" s="40" t="s">
        <v>315</v>
      </c>
      <c r="C93" s="40" t="s">
        <v>316</v>
      </c>
      <c r="D93" s="40">
        <v>12</v>
      </c>
      <c r="E93" s="40">
        <v>3</v>
      </c>
      <c r="F93" s="43">
        <f t="shared" si="2"/>
        <v>0.25</v>
      </c>
      <c r="G93" s="40">
        <v>37</v>
      </c>
      <c r="H93" s="40">
        <v>11</v>
      </c>
      <c r="I93" s="43">
        <f t="shared" si="3"/>
        <v>0.29729729729729731</v>
      </c>
      <c r="J93" s="40">
        <v>49</v>
      </c>
    </row>
    <row r="94" spans="1:10" x14ac:dyDescent="0.35">
      <c r="A94" s="40" t="s">
        <v>284</v>
      </c>
      <c r="B94" s="40" t="s">
        <v>315</v>
      </c>
      <c r="C94" s="40" t="s">
        <v>821</v>
      </c>
      <c r="D94" s="40">
        <v>12</v>
      </c>
      <c r="E94" s="40">
        <v>4</v>
      </c>
      <c r="F94" s="43">
        <f t="shared" si="2"/>
        <v>0.33333333333333331</v>
      </c>
      <c r="G94" s="40">
        <v>34</v>
      </c>
      <c r="H94" s="40">
        <v>10</v>
      </c>
      <c r="I94" s="43">
        <f t="shared" si="3"/>
        <v>0.29411764705882354</v>
      </c>
      <c r="J94" s="40">
        <v>46</v>
      </c>
    </row>
    <row r="95" spans="1:10" x14ac:dyDescent="0.35">
      <c r="A95" s="40" t="s">
        <v>284</v>
      </c>
      <c r="B95" s="40" t="s">
        <v>315</v>
      </c>
      <c r="C95" s="40" t="s">
        <v>822</v>
      </c>
      <c r="D95" s="40">
        <v>8</v>
      </c>
      <c r="E95" s="40">
        <v>1</v>
      </c>
      <c r="F95" s="43">
        <f t="shared" si="2"/>
        <v>0.125</v>
      </c>
      <c r="G95" s="40">
        <v>27</v>
      </c>
      <c r="H95" s="40">
        <v>1</v>
      </c>
      <c r="I95" s="43">
        <f t="shared" si="3"/>
        <v>3.7037037037037035E-2</v>
      </c>
      <c r="J95" s="40">
        <v>35</v>
      </c>
    </row>
    <row r="96" spans="1:10" x14ac:dyDescent="0.35">
      <c r="A96" s="40" t="s">
        <v>284</v>
      </c>
      <c r="B96" s="40" t="s">
        <v>317</v>
      </c>
      <c r="C96" s="40" t="s">
        <v>318</v>
      </c>
      <c r="D96" s="40">
        <v>6</v>
      </c>
      <c r="E96" s="40">
        <v>1</v>
      </c>
      <c r="F96" s="43">
        <f t="shared" si="2"/>
        <v>0.16666666666666666</v>
      </c>
      <c r="G96" s="40">
        <v>36</v>
      </c>
      <c r="H96" s="40">
        <v>10</v>
      </c>
      <c r="I96" s="43">
        <f t="shared" si="3"/>
        <v>0.27777777777777779</v>
      </c>
      <c r="J96" s="40">
        <v>42</v>
      </c>
    </row>
    <row r="97" spans="1:10" x14ac:dyDescent="0.35">
      <c r="A97" s="40" t="s">
        <v>284</v>
      </c>
      <c r="B97" s="40" t="s">
        <v>317</v>
      </c>
      <c r="C97" s="40" t="s">
        <v>823</v>
      </c>
      <c r="D97" s="40">
        <v>1</v>
      </c>
      <c r="E97" s="40"/>
      <c r="F97" s="43">
        <f t="shared" si="2"/>
        <v>0</v>
      </c>
      <c r="G97" s="40">
        <v>24</v>
      </c>
      <c r="H97" s="40">
        <v>6</v>
      </c>
      <c r="I97" s="43">
        <f t="shared" si="3"/>
        <v>0.25</v>
      </c>
      <c r="J97" s="40">
        <v>25</v>
      </c>
    </row>
    <row r="98" spans="1:10" x14ac:dyDescent="0.35">
      <c r="A98" s="40" t="s">
        <v>284</v>
      </c>
      <c r="B98" s="40" t="s">
        <v>317</v>
      </c>
      <c r="C98" s="40" t="s">
        <v>824</v>
      </c>
      <c r="D98" s="40">
        <v>4</v>
      </c>
      <c r="E98" s="40">
        <v>1</v>
      </c>
      <c r="F98" s="43">
        <f t="shared" si="2"/>
        <v>0.25</v>
      </c>
      <c r="G98" s="40">
        <v>29</v>
      </c>
      <c r="H98" s="40">
        <v>6</v>
      </c>
      <c r="I98" s="43">
        <f t="shared" si="3"/>
        <v>0.20689655172413793</v>
      </c>
      <c r="J98" s="40">
        <v>33</v>
      </c>
    </row>
    <row r="99" spans="1:10" x14ac:dyDescent="0.35">
      <c r="A99" s="40" t="s">
        <v>284</v>
      </c>
      <c r="B99" s="40" t="s">
        <v>319</v>
      </c>
      <c r="C99" s="40" t="s">
        <v>320</v>
      </c>
      <c r="D99" s="40">
        <v>104</v>
      </c>
      <c r="E99" s="40">
        <v>33</v>
      </c>
      <c r="F99" s="43">
        <f t="shared" si="2"/>
        <v>0.31730769230769229</v>
      </c>
      <c r="G99" s="40">
        <v>62</v>
      </c>
      <c r="H99" s="40">
        <v>16</v>
      </c>
      <c r="I99" s="43">
        <f t="shared" si="3"/>
        <v>0.25806451612903225</v>
      </c>
      <c r="J99" s="40">
        <v>166</v>
      </c>
    </row>
    <row r="100" spans="1:10" x14ac:dyDescent="0.35">
      <c r="A100" s="40" t="s">
        <v>284</v>
      </c>
      <c r="B100" s="40" t="s">
        <v>319</v>
      </c>
      <c r="C100" s="40" t="s">
        <v>321</v>
      </c>
      <c r="D100" s="40">
        <v>59</v>
      </c>
      <c r="E100" s="40">
        <v>28</v>
      </c>
      <c r="F100" s="43">
        <f t="shared" si="2"/>
        <v>0.47457627118644069</v>
      </c>
      <c r="G100" s="40">
        <v>29</v>
      </c>
      <c r="H100" s="40">
        <v>11</v>
      </c>
      <c r="I100" s="43">
        <f t="shared" si="3"/>
        <v>0.37931034482758619</v>
      </c>
      <c r="J100" s="40">
        <v>88</v>
      </c>
    </row>
    <row r="101" spans="1:10" x14ac:dyDescent="0.35">
      <c r="A101" s="40" t="s">
        <v>284</v>
      </c>
      <c r="B101" s="40" t="s">
        <v>319</v>
      </c>
      <c r="C101" s="40" t="s">
        <v>825</v>
      </c>
      <c r="D101" s="40">
        <v>10</v>
      </c>
      <c r="E101" s="40">
        <v>5</v>
      </c>
      <c r="F101" s="43">
        <f t="shared" si="2"/>
        <v>0.5</v>
      </c>
      <c r="G101" s="40">
        <v>12</v>
      </c>
      <c r="H101" s="40"/>
      <c r="I101" s="43">
        <f t="shared" si="3"/>
        <v>0</v>
      </c>
      <c r="J101" s="40">
        <v>22</v>
      </c>
    </row>
    <row r="102" spans="1:10" x14ac:dyDescent="0.35">
      <c r="A102" s="40" t="s">
        <v>284</v>
      </c>
      <c r="B102" s="40" t="s">
        <v>319</v>
      </c>
      <c r="C102" s="40" t="s">
        <v>826</v>
      </c>
      <c r="D102" s="40">
        <v>18</v>
      </c>
      <c r="E102" s="40">
        <v>7</v>
      </c>
      <c r="F102" s="43">
        <f t="shared" si="2"/>
        <v>0.3888888888888889</v>
      </c>
      <c r="G102" s="40">
        <v>9</v>
      </c>
      <c r="H102" s="40">
        <v>4</v>
      </c>
      <c r="I102" s="43">
        <f t="shared" si="3"/>
        <v>0.44444444444444442</v>
      </c>
      <c r="J102" s="40">
        <v>27</v>
      </c>
    </row>
    <row r="103" spans="1:10" x14ac:dyDescent="0.35">
      <c r="A103" s="40" t="s">
        <v>284</v>
      </c>
      <c r="B103" s="40" t="s">
        <v>319</v>
      </c>
      <c r="C103" s="40" t="s">
        <v>827</v>
      </c>
      <c r="D103" s="40">
        <v>12</v>
      </c>
      <c r="E103" s="40">
        <v>6</v>
      </c>
      <c r="F103" s="43">
        <f t="shared" si="2"/>
        <v>0.5</v>
      </c>
      <c r="G103" s="40">
        <v>20</v>
      </c>
      <c r="H103" s="40">
        <v>11</v>
      </c>
      <c r="I103" s="43">
        <f t="shared" si="3"/>
        <v>0.55000000000000004</v>
      </c>
      <c r="J103" s="40">
        <v>32</v>
      </c>
    </row>
    <row r="104" spans="1:10" x14ac:dyDescent="0.35">
      <c r="A104" s="40" t="s">
        <v>284</v>
      </c>
      <c r="B104" s="40" t="s">
        <v>319</v>
      </c>
      <c r="C104" s="40" t="s">
        <v>828</v>
      </c>
      <c r="D104" s="40">
        <v>37</v>
      </c>
      <c r="E104" s="40">
        <v>16</v>
      </c>
      <c r="F104" s="43">
        <f t="shared" si="2"/>
        <v>0.43243243243243246</v>
      </c>
      <c r="G104" s="40">
        <v>19</v>
      </c>
      <c r="H104" s="40">
        <v>8</v>
      </c>
      <c r="I104" s="43">
        <f t="shared" si="3"/>
        <v>0.42105263157894735</v>
      </c>
      <c r="J104" s="40">
        <v>56</v>
      </c>
    </row>
    <row r="105" spans="1:10" x14ac:dyDescent="0.35">
      <c r="A105" s="40" t="s">
        <v>284</v>
      </c>
      <c r="B105" s="40" t="s">
        <v>319</v>
      </c>
      <c r="C105" s="40" t="s">
        <v>829</v>
      </c>
      <c r="D105" s="40">
        <v>10</v>
      </c>
      <c r="E105" s="40">
        <v>3</v>
      </c>
      <c r="F105" s="43">
        <f t="shared" si="2"/>
        <v>0.3</v>
      </c>
      <c r="G105" s="40">
        <v>8</v>
      </c>
      <c r="H105" s="40">
        <v>2</v>
      </c>
      <c r="I105" s="43">
        <f t="shared" si="3"/>
        <v>0.25</v>
      </c>
      <c r="J105" s="40">
        <v>18</v>
      </c>
    </row>
    <row r="106" spans="1:10" x14ac:dyDescent="0.35">
      <c r="A106" s="40" t="s">
        <v>284</v>
      </c>
      <c r="B106" s="40" t="s">
        <v>319</v>
      </c>
      <c r="C106" s="40" t="s">
        <v>830</v>
      </c>
      <c r="D106" s="40">
        <v>26</v>
      </c>
      <c r="E106" s="40">
        <v>11</v>
      </c>
      <c r="F106" s="43">
        <f t="shared" si="2"/>
        <v>0.42307692307692307</v>
      </c>
      <c r="G106" s="40">
        <v>22</v>
      </c>
      <c r="H106" s="40">
        <v>3</v>
      </c>
      <c r="I106" s="43">
        <f t="shared" si="3"/>
        <v>0.13636363636363635</v>
      </c>
      <c r="J106" s="40">
        <v>48</v>
      </c>
    </row>
    <row r="107" spans="1:10" x14ac:dyDescent="0.35">
      <c r="A107" s="40" t="s">
        <v>284</v>
      </c>
      <c r="B107" s="40" t="s">
        <v>319</v>
      </c>
      <c r="C107" s="40" t="s">
        <v>831</v>
      </c>
      <c r="D107" s="40">
        <v>10</v>
      </c>
      <c r="E107" s="40">
        <v>1</v>
      </c>
      <c r="F107" s="43">
        <f t="shared" si="2"/>
        <v>0.1</v>
      </c>
      <c r="G107" s="40">
        <v>5</v>
      </c>
      <c r="H107" s="40">
        <v>1</v>
      </c>
      <c r="I107" s="43">
        <f t="shared" si="3"/>
        <v>0.2</v>
      </c>
      <c r="J107" s="40">
        <v>15</v>
      </c>
    </row>
    <row r="108" spans="1:10" x14ac:dyDescent="0.35">
      <c r="A108" s="40" t="s">
        <v>284</v>
      </c>
      <c r="B108" s="40" t="s">
        <v>319</v>
      </c>
      <c r="C108" s="40" t="s">
        <v>832</v>
      </c>
      <c r="D108" s="40">
        <v>29</v>
      </c>
      <c r="E108" s="40">
        <v>16</v>
      </c>
      <c r="F108" s="43">
        <f t="shared" si="2"/>
        <v>0.55172413793103448</v>
      </c>
      <c r="G108" s="40">
        <v>8</v>
      </c>
      <c r="H108" s="40">
        <v>3</v>
      </c>
      <c r="I108" s="43">
        <f t="shared" si="3"/>
        <v>0.375</v>
      </c>
      <c r="J108" s="40">
        <v>37</v>
      </c>
    </row>
    <row r="109" spans="1:10" x14ac:dyDescent="0.35">
      <c r="A109" s="40" t="s">
        <v>284</v>
      </c>
      <c r="B109" s="40" t="s">
        <v>319</v>
      </c>
      <c r="C109" s="40" t="s">
        <v>833</v>
      </c>
      <c r="D109" s="40">
        <v>15</v>
      </c>
      <c r="E109" s="40"/>
      <c r="F109" s="43">
        <f t="shared" si="2"/>
        <v>0</v>
      </c>
      <c r="G109" s="40">
        <v>11</v>
      </c>
      <c r="H109" s="40"/>
      <c r="I109" s="43">
        <f t="shared" si="3"/>
        <v>0</v>
      </c>
      <c r="J109" s="40">
        <v>26</v>
      </c>
    </row>
    <row r="110" spans="1:10" x14ac:dyDescent="0.35">
      <c r="A110" s="40" t="s">
        <v>284</v>
      </c>
      <c r="B110" s="40" t="s">
        <v>319</v>
      </c>
      <c r="C110" s="40" t="s">
        <v>834</v>
      </c>
      <c r="D110" s="40">
        <v>15</v>
      </c>
      <c r="E110" s="40">
        <v>1</v>
      </c>
      <c r="F110" s="43">
        <f t="shared" si="2"/>
        <v>6.6666666666666666E-2</v>
      </c>
      <c r="G110" s="40">
        <v>17</v>
      </c>
      <c r="H110" s="40">
        <v>1</v>
      </c>
      <c r="I110" s="43">
        <f t="shared" si="3"/>
        <v>5.8823529411764705E-2</v>
      </c>
      <c r="J110" s="40">
        <v>32</v>
      </c>
    </row>
    <row r="111" spans="1:10" x14ac:dyDescent="0.35">
      <c r="A111" s="40" t="s">
        <v>284</v>
      </c>
      <c r="B111" s="40" t="s">
        <v>319</v>
      </c>
      <c r="C111" s="40" t="s">
        <v>835</v>
      </c>
      <c r="D111" s="40">
        <v>50</v>
      </c>
      <c r="E111" s="40">
        <v>7</v>
      </c>
      <c r="F111" s="43">
        <f t="shared" si="2"/>
        <v>0.14000000000000001</v>
      </c>
      <c r="G111" s="40">
        <v>24</v>
      </c>
      <c r="H111" s="40">
        <v>5</v>
      </c>
      <c r="I111" s="43">
        <f t="shared" si="3"/>
        <v>0.20833333333333334</v>
      </c>
      <c r="J111" s="40">
        <v>74</v>
      </c>
    </row>
    <row r="112" spans="1:10" x14ac:dyDescent="0.35">
      <c r="A112" s="40" t="s">
        <v>284</v>
      </c>
      <c r="B112" s="40" t="s">
        <v>319</v>
      </c>
      <c r="C112" s="40" t="s">
        <v>836</v>
      </c>
      <c r="D112" s="40">
        <v>6</v>
      </c>
      <c r="E112" s="40">
        <v>2</v>
      </c>
      <c r="F112" s="43">
        <f t="shared" si="2"/>
        <v>0.33333333333333331</v>
      </c>
      <c r="G112" s="40">
        <v>9</v>
      </c>
      <c r="H112" s="40">
        <v>3</v>
      </c>
      <c r="I112" s="43">
        <f t="shared" si="3"/>
        <v>0.33333333333333331</v>
      </c>
      <c r="J112" s="40">
        <v>15</v>
      </c>
    </row>
    <row r="113" spans="1:10" x14ac:dyDescent="0.35">
      <c r="A113" s="40" t="s">
        <v>284</v>
      </c>
      <c r="B113" s="40" t="s">
        <v>319</v>
      </c>
      <c r="C113" s="40" t="s">
        <v>837</v>
      </c>
      <c r="D113" s="40">
        <v>32</v>
      </c>
      <c r="E113" s="40">
        <v>2</v>
      </c>
      <c r="F113" s="43">
        <f t="shared" si="2"/>
        <v>6.25E-2</v>
      </c>
      <c r="G113" s="40">
        <v>16</v>
      </c>
      <c r="H113" s="40">
        <v>1</v>
      </c>
      <c r="I113" s="43">
        <f t="shared" si="3"/>
        <v>6.25E-2</v>
      </c>
      <c r="J113" s="40">
        <v>48</v>
      </c>
    </row>
    <row r="114" spans="1:10" x14ac:dyDescent="0.35">
      <c r="A114" s="40" t="s">
        <v>284</v>
      </c>
      <c r="B114" s="40" t="s">
        <v>319</v>
      </c>
      <c r="C114" s="40" t="s">
        <v>838</v>
      </c>
      <c r="D114" s="40">
        <v>14</v>
      </c>
      <c r="E114" s="40"/>
      <c r="F114" s="43">
        <f t="shared" si="2"/>
        <v>0</v>
      </c>
      <c r="G114" s="40">
        <v>3</v>
      </c>
      <c r="H114" s="40"/>
      <c r="I114" s="43">
        <f t="shared" si="3"/>
        <v>0</v>
      </c>
      <c r="J114" s="40">
        <v>17</v>
      </c>
    </row>
    <row r="115" spans="1:10" x14ac:dyDescent="0.35">
      <c r="A115" s="40" t="s">
        <v>284</v>
      </c>
      <c r="B115" s="40" t="s">
        <v>319</v>
      </c>
      <c r="C115" s="40" t="s">
        <v>839</v>
      </c>
      <c r="D115" s="40">
        <v>29</v>
      </c>
      <c r="E115" s="40">
        <v>4</v>
      </c>
      <c r="F115" s="43">
        <f t="shared" si="2"/>
        <v>0.13793103448275862</v>
      </c>
      <c r="G115" s="40">
        <v>3</v>
      </c>
      <c r="H115" s="40"/>
      <c r="I115" s="43">
        <f t="shared" si="3"/>
        <v>0</v>
      </c>
      <c r="J115" s="40">
        <v>32</v>
      </c>
    </row>
    <row r="116" spans="1:10" x14ac:dyDescent="0.35">
      <c r="A116" s="40" t="s">
        <v>284</v>
      </c>
      <c r="B116" s="40" t="s">
        <v>319</v>
      </c>
      <c r="C116" s="40" t="s">
        <v>840</v>
      </c>
      <c r="D116" s="40">
        <v>9</v>
      </c>
      <c r="E116" s="40">
        <v>6</v>
      </c>
      <c r="F116" s="43">
        <f t="shared" si="2"/>
        <v>0.66666666666666663</v>
      </c>
      <c r="G116" s="40">
        <v>4</v>
      </c>
      <c r="H116" s="40">
        <v>3</v>
      </c>
      <c r="I116" s="43">
        <f t="shared" si="3"/>
        <v>0.75</v>
      </c>
      <c r="J116" s="40">
        <v>13</v>
      </c>
    </row>
    <row r="117" spans="1:10" x14ac:dyDescent="0.35">
      <c r="A117" s="40" t="s">
        <v>841</v>
      </c>
      <c r="B117" s="40" t="s">
        <v>842</v>
      </c>
      <c r="C117" s="40" t="s">
        <v>843</v>
      </c>
      <c r="D117" s="40">
        <v>8</v>
      </c>
      <c r="E117" s="40"/>
      <c r="F117" s="43">
        <f t="shared" si="2"/>
        <v>0</v>
      </c>
      <c r="G117" s="40">
        <v>7</v>
      </c>
      <c r="H117" s="40"/>
      <c r="I117" s="43">
        <f t="shared" si="3"/>
        <v>0</v>
      </c>
      <c r="J117" s="40">
        <v>15</v>
      </c>
    </row>
    <row r="118" spans="1:10" x14ac:dyDescent="0.35">
      <c r="A118" s="40" t="s">
        <v>841</v>
      </c>
      <c r="B118" s="40" t="s">
        <v>842</v>
      </c>
      <c r="C118" s="40" t="s">
        <v>844</v>
      </c>
      <c r="D118" s="40">
        <v>7</v>
      </c>
      <c r="E118" s="40"/>
      <c r="F118" s="43">
        <f t="shared" si="2"/>
        <v>0</v>
      </c>
      <c r="G118" s="40">
        <v>3</v>
      </c>
      <c r="H118" s="40"/>
      <c r="I118" s="43">
        <f t="shared" si="3"/>
        <v>0</v>
      </c>
      <c r="J118" s="40">
        <v>10</v>
      </c>
    </row>
    <row r="119" spans="1:10" x14ac:dyDescent="0.35">
      <c r="A119" s="40" t="s">
        <v>841</v>
      </c>
      <c r="B119" s="40" t="s">
        <v>845</v>
      </c>
      <c r="C119" s="40" t="s">
        <v>846</v>
      </c>
      <c r="D119" s="40">
        <v>1</v>
      </c>
      <c r="E119" s="40"/>
      <c r="F119" s="43">
        <f t="shared" si="2"/>
        <v>0</v>
      </c>
      <c r="G119" s="40"/>
      <c r="H119" s="40"/>
      <c r="I119" s="43"/>
      <c r="J119" s="40">
        <v>1</v>
      </c>
    </row>
    <row r="120" spans="1:10" x14ac:dyDescent="0.35">
      <c r="A120" s="40" t="s">
        <v>841</v>
      </c>
      <c r="B120" s="40" t="s">
        <v>845</v>
      </c>
      <c r="C120" s="40" t="s">
        <v>847</v>
      </c>
      <c r="D120" s="40">
        <v>1</v>
      </c>
      <c r="E120" s="40"/>
      <c r="F120" s="43">
        <f t="shared" si="2"/>
        <v>0</v>
      </c>
      <c r="G120" s="40"/>
      <c r="H120" s="40"/>
      <c r="I120" s="43"/>
      <c r="J120" s="40">
        <v>1</v>
      </c>
    </row>
    <row r="121" spans="1:10" x14ac:dyDescent="0.35">
      <c r="A121" s="40" t="s">
        <v>841</v>
      </c>
      <c r="B121" s="40" t="s">
        <v>848</v>
      </c>
      <c r="C121" s="40" t="s">
        <v>849</v>
      </c>
      <c r="D121" s="40">
        <v>15</v>
      </c>
      <c r="E121" s="40"/>
      <c r="F121" s="43">
        <f t="shared" si="2"/>
        <v>0</v>
      </c>
      <c r="G121" s="40">
        <v>13</v>
      </c>
      <c r="H121" s="40"/>
      <c r="I121" s="43">
        <f t="shared" si="3"/>
        <v>0</v>
      </c>
      <c r="J121" s="40">
        <v>28</v>
      </c>
    </row>
    <row r="122" spans="1:10" x14ac:dyDescent="0.35">
      <c r="A122" s="40" t="s">
        <v>841</v>
      </c>
      <c r="B122" s="40" t="s">
        <v>850</v>
      </c>
      <c r="C122" s="40" t="s">
        <v>851</v>
      </c>
      <c r="D122" s="40">
        <v>2</v>
      </c>
      <c r="E122" s="40"/>
      <c r="F122" s="43">
        <f t="shared" si="2"/>
        <v>0</v>
      </c>
      <c r="G122" s="40">
        <v>4</v>
      </c>
      <c r="H122" s="40"/>
      <c r="I122" s="43">
        <f t="shared" si="3"/>
        <v>0</v>
      </c>
      <c r="J122" s="40">
        <v>6</v>
      </c>
    </row>
    <row r="123" spans="1:10" x14ac:dyDescent="0.35">
      <c r="A123" s="40" t="s">
        <v>841</v>
      </c>
      <c r="B123" s="40" t="s">
        <v>850</v>
      </c>
      <c r="C123" s="40" t="s">
        <v>852</v>
      </c>
      <c r="D123" s="40">
        <v>4</v>
      </c>
      <c r="E123" s="40"/>
      <c r="F123" s="43">
        <f t="shared" si="2"/>
        <v>0</v>
      </c>
      <c r="G123" s="40">
        <v>3</v>
      </c>
      <c r="H123" s="40"/>
      <c r="I123" s="43">
        <f t="shared" si="3"/>
        <v>0</v>
      </c>
      <c r="J123" s="40">
        <v>7</v>
      </c>
    </row>
    <row r="124" spans="1:10" x14ac:dyDescent="0.35">
      <c r="A124" s="40" t="s">
        <v>853</v>
      </c>
      <c r="B124" s="40" t="s">
        <v>854</v>
      </c>
      <c r="C124" s="40" t="s">
        <v>855</v>
      </c>
      <c r="D124" s="40">
        <v>11</v>
      </c>
      <c r="E124" s="40">
        <v>1</v>
      </c>
      <c r="F124" s="43">
        <f t="shared" si="2"/>
        <v>9.0909090909090912E-2</v>
      </c>
      <c r="G124" s="40">
        <v>10</v>
      </c>
      <c r="H124" s="40">
        <v>1</v>
      </c>
      <c r="I124" s="43">
        <f t="shared" si="3"/>
        <v>0.1</v>
      </c>
      <c r="J124" s="40">
        <v>21</v>
      </c>
    </row>
    <row r="125" spans="1:10" x14ac:dyDescent="0.35">
      <c r="A125" s="40" t="s">
        <v>856</v>
      </c>
      <c r="B125" s="40" t="s">
        <v>857</v>
      </c>
      <c r="C125" s="40" t="s">
        <v>858</v>
      </c>
      <c r="D125" s="40">
        <v>10</v>
      </c>
      <c r="E125" s="40"/>
      <c r="F125" s="43">
        <f t="shared" si="2"/>
        <v>0</v>
      </c>
      <c r="G125" s="40">
        <v>5</v>
      </c>
      <c r="H125" s="40"/>
      <c r="I125" s="43">
        <f t="shared" si="3"/>
        <v>0</v>
      </c>
      <c r="J125" s="40">
        <v>15</v>
      </c>
    </row>
    <row r="126" spans="1:10" x14ac:dyDescent="0.35">
      <c r="A126" s="40" t="s">
        <v>859</v>
      </c>
      <c r="B126" s="40" t="s">
        <v>860</v>
      </c>
      <c r="C126" s="40" t="s">
        <v>861</v>
      </c>
      <c r="D126" s="40">
        <v>1</v>
      </c>
      <c r="E126" s="40"/>
      <c r="F126" s="43">
        <f t="shared" si="2"/>
        <v>0</v>
      </c>
      <c r="G126" s="40">
        <v>2</v>
      </c>
      <c r="H126" s="40"/>
      <c r="I126" s="43">
        <f t="shared" si="3"/>
        <v>0</v>
      </c>
      <c r="J126" s="40">
        <v>3</v>
      </c>
    </row>
    <row r="127" spans="1:10" x14ac:dyDescent="0.35">
      <c r="A127" s="40" t="s">
        <v>862</v>
      </c>
      <c r="B127" s="40" t="s">
        <v>863</v>
      </c>
      <c r="C127" s="40" t="s">
        <v>864</v>
      </c>
      <c r="D127" s="40">
        <v>36</v>
      </c>
      <c r="E127" s="40">
        <v>10</v>
      </c>
      <c r="F127" s="43">
        <f t="shared" si="2"/>
        <v>0.27777777777777779</v>
      </c>
      <c r="G127" s="40"/>
      <c r="H127" s="40"/>
      <c r="I127" s="43"/>
      <c r="J127" s="40">
        <v>36</v>
      </c>
    </row>
    <row r="128" spans="1:10" x14ac:dyDescent="0.35">
      <c r="A128" s="40" t="s">
        <v>862</v>
      </c>
      <c r="B128" s="40" t="s">
        <v>863</v>
      </c>
      <c r="C128" s="40" t="s">
        <v>865</v>
      </c>
      <c r="D128" s="40">
        <v>38</v>
      </c>
      <c r="E128" s="40">
        <v>12</v>
      </c>
      <c r="F128" s="43">
        <f t="shared" si="2"/>
        <v>0.31578947368421051</v>
      </c>
      <c r="G128" s="40">
        <v>1</v>
      </c>
      <c r="H128" s="40"/>
      <c r="I128" s="43">
        <f t="shared" si="3"/>
        <v>0</v>
      </c>
      <c r="J128" s="40">
        <v>39</v>
      </c>
    </row>
    <row r="129" spans="1:10" x14ac:dyDescent="0.35">
      <c r="A129" s="40" t="s">
        <v>862</v>
      </c>
      <c r="B129" s="40" t="s">
        <v>863</v>
      </c>
      <c r="C129" s="40" t="s">
        <v>866</v>
      </c>
      <c r="D129" s="40">
        <v>32</v>
      </c>
      <c r="E129" s="40">
        <v>11</v>
      </c>
      <c r="F129" s="43">
        <f t="shared" si="2"/>
        <v>0.34375</v>
      </c>
      <c r="G129" s="40"/>
      <c r="H129" s="40"/>
      <c r="I129" s="43"/>
      <c r="J129" s="40">
        <v>32</v>
      </c>
    </row>
    <row r="130" spans="1:10" x14ac:dyDescent="0.35">
      <c r="A130" s="40" t="s">
        <v>862</v>
      </c>
      <c r="B130" s="40" t="s">
        <v>863</v>
      </c>
      <c r="C130" s="40" t="s">
        <v>867</v>
      </c>
      <c r="D130" s="40">
        <v>38</v>
      </c>
      <c r="E130" s="40">
        <v>12</v>
      </c>
      <c r="F130" s="43">
        <f t="shared" si="2"/>
        <v>0.31578947368421051</v>
      </c>
      <c r="G130" s="40">
        <v>1</v>
      </c>
      <c r="H130" s="40">
        <v>1</v>
      </c>
      <c r="I130" s="43">
        <f t="shared" si="3"/>
        <v>1</v>
      </c>
      <c r="J130" s="40">
        <v>39</v>
      </c>
    </row>
    <row r="131" spans="1:10" x14ac:dyDescent="0.35">
      <c r="A131" s="40" t="s">
        <v>862</v>
      </c>
      <c r="B131" s="40" t="s">
        <v>863</v>
      </c>
      <c r="C131" s="40" t="s">
        <v>868</v>
      </c>
      <c r="D131" s="40">
        <v>38</v>
      </c>
      <c r="E131" s="40">
        <v>8</v>
      </c>
      <c r="F131" s="43">
        <f t="shared" si="2"/>
        <v>0.21052631578947367</v>
      </c>
      <c r="G131" s="40"/>
      <c r="H131" s="40"/>
      <c r="I131" s="43"/>
      <c r="J131" s="40">
        <v>38</v>
      </c>
    </row>
    <row r="132" spans="1:10" x14ac:dyDescent="0.35">
      <c r="A132" s="40" t="s">
        <v>869</v>
      </c>
      <c r="B132" s="40" t="s">
        <v>870</v>
      </c>
      <c r="C132" s="40" t="s">
        <v>871</v>
      </c>
      <c r="D132" s="40">
        <v>26</v>
      </c>
      <c r="E132" s="40">
        <v>8</v>
      </c>
      <c r="F132" s="43">
        <f t="shared" ref="F132:F195" si="4">E132/D132</f>
        <v>0.30769230769230771</v>
      </c>
      <c r="G132" s="40">
        <v>4</v>
      </c>
      <c r="H132" s="40"/>
      <c r="I132" s="43">
        <f t="shared" ref="I132:I195" si="5">H132/G132</f>
        <v>0</v>
      </c>
      <c r="J132" s="40">
        <v>30</v>
      </c>
    </row>
    <row r="133" spans="1:10" x14ac:dyDescent="0.35">
      <c r="A133" s="40" t="s">
        <v>869</v>
      </c>
      <c r="B133" s="40" t="s">
        <v>870</v>
      </c>
      <c r="C133" s="40" t="s">
        <v>872</v>
      </c>
      <c r="D133" s="40">
        <v>17</v>
      </c>
      <c r="E133" s="40">
        <v>4</v>
      </c>
      <c r="F133" s="43">
        <f t="shared" si="4"/>
        <v>0.23529411764705882</v>
      </c>
      <c r="G133" s="40">
        <v>4</v>
      </c>
      <c r="H133" s="40">
        <v>2</v>
      </c>
      <c r="I133" s="43">
        <f t="shared" si="5"/>
        <v>0.5</v>
      </c>
      <c r="J133" s="40">
        <v>21</v>
      </c>
    </row>
    <row r="134" spans="1:10" x14ac:dyDescent="0.35">
      <c r="A134" s="40" t="s">
        <v>869</v>
      </c>
      <c r="B134" s="40" t="s">
        <v>870</v>
      </c>
      <c r="C134" s="40" t="s">
        <v>873</v>
      </c>
      <c r="D134" s="40">
        <v>18</v>
      </c>
      <c r="E134" s="40">
        <v>3</v>
      </c>
      <c r="F134" s="43">
        <f t="shared" si="4"/>
        <v>0.16666666666666666</v>
      </c>
      <c r="G134" s="40">
        <v>4</v>
      </c>
      <c r="H134" s="40"/>
      <c r="I134" s="43">
        <f t="shared" si="5"/>
        <v>0</v>
      </c>
      <c r="J134" s="40">
        <v>22</v>
      </c>
    </row>
    <row r="135" spans="1:10" x14ac:dyDescent="0.35">
      <c r="A135" s="40" t="s">
        <v>874</v>
      </c>
      <c r="B135" s="40" t="s">
        <v>875</v>
      </c>
      <c r="C135" s="40" t="s">
        <v>876</v>
      </c>
      <c r="D135" s="40">
        <v>23</v>
      </c>
      <c r="E135" s="40"/>
      <c r="F135" s="43">
        <f t="shared" si="4"/>
        <v>0</v>
      </c>
      <c r="G135" s="40">
        <v>2</v>
      </c>
      <c r="H135" s="40"/>
      <c r="I135" s="43">
        <f t="shared" si="5"/>
        <v>0</v>
      </c>
      <c r="J135" s="40">
        <v>25</v>
      </c>
    </row>
    <row r="136" spans="1:10" x14ac:dyDescent="0.35">
      <c r="A136" s="40" t="s">
        <v>877</v>
      </c>
      <c r="B136" s="40" t="s">
        <v>877</v>
      </c>
      <c r="C136" s="40" t="s">
        <v>878</v>
      </c>
      <c r="D136" s="40">
        <v>2</v>
      </c>
      <c r="E136" s="40"/>
      <c r="F136" s="43">
        <f t="shared" si="4"/>
        <v>0</v>
      </c>
      <c r="G136" s="40"/>
      <c r="H136" s="40"/>
      <c r="I136" s="43"/>
      <c r="J136" s="40">
        <v>2</v>
      </c>
    </row>
    <row r="137" spans="1:10" x14ac:dyDescent="0.35">
      <c r="A137" s="40" t="s">
        <v>879</v>
      </c>
      <c r="B137" s="40" t="s">
        <v>880</v>
      </c>
      <c r="C137" s="40" t="s">
        <v>881</v>
      </c>
      <c r="D137" s="40">
        <v>17</v>
      </c>
      <c r="E137" s="40"/>
      <c r="F137" s="43">
        <f t="shared" si="4"/>
        <v>0</v>
      </c>
      <c r="G137" s="40">
        <v>3</v>
      </c>
      <c r="H137" s="40"/>
      <c r="I137" s="43">
        <f t="shared" si="5"/>
        <v>0</v>
      </c>
      <c r="J137" s="40">
        <v>20</v>
      </c>
    </row>
    <row r="138" spans="1:10" x14ac:dyDescent="0.35">
      <c r="A138" s="40" t="s">
        <v>879</v>
      </c>
      <c r="B138" s="40" t="s">
        <v>880</v>
      </c>
      <c r="C138" s="40" t="s">
        <v>882</v>
      </c>
      <c r="D138" s="40">
        <v>28</v>
      </c>
      <c r="E138" s="40"/>
      <c r="F138" s="43">
        <f t="shared" si="4"/>
        <v>0</v>
      </c>
      <c r="G138" s="40">
        <v>5</v>
      </c>
      <c r="H138" s="40"/>
      <c r="I138" s="43">
        <f t="shared" si="5"/>
        <v>0</v>
      </c>
      <c r="J138" s="40">
        <v>33</v>
      </c>
    </row>
    <row r="139" spans="1:10" x14ac:dyDescent="0.35">
      <c r="A139" s="40" t="s">
        <v>883</v>
      </c>
      <c r="B139" s="40" t="s">
        <v>884</v>
      </c>
      <c r="C139" s="40" t="s">
        <v>885</v>
      </c>
      <c r="D139" s="40">
        <v>3</v>
      </c>
      <c r="E139" s="40"/>
      <c r="F139" s="43">
        <f t="shared" si="4"/>
        <v>0</v>
      </c>
      <c r="G139" s="40">
        <v>1</v>
      </c>
      <c r="H139" s="40"/>
      <c r="I139" s="43">
        <f t="shared" si="5"/>
        <v>0</v>
      </c>
      <c r="J139" s="40">
        <v>4</v>
      </c>
    </row>
    <row r="140" spans="1:10" x14ac:dyDescent="0.35">
      <c r="A140" s="40" t="s">
        <v>886</v>
      </c>
      <c r="B140" s="40" t="s">
        <v>887</v>
      </c>
      <c r="C140" s="40" t="s">
        <v>888</v>
      </c>
      <c r="D140" s="40">
        <v>19</v>
      </c>
      <c r="E140" s="40"/>
      <c r="F140" s="43">
        <f t="shared" si="4"/>
        <v>0</v>
      </c>
      <c r="G140" s="40">
        <v>5</v>
      </c>
      <c r="H140" s="40"/>
      <c r="I140" s="43">
        <f t="shared" si="5"/>
        <v>0</v>
      </c>
      <c r="J140" s="40">
        <v>24</v>
      </c>
    </row>
    <row r="141" spans="1:10" x14ac:dyDescent="0.35">
      <c r="A141" s="40" t="s">
        <v>889</v>
      </c>
      <c r="B141" s="40" t="s">
        <v>890</v>
      </c>
      <c r="C141" s="40" t="s">
        <v>891</v>
      </c>
      <c r="D141" s="40">
        <v>2</v>
      </c>
      <c r="E141" s="40"/>
      <c r="F141" s="43">
        <f t="shared" si="4"/>
        <v>0</v>
      </c>
      <c r="G141" s="40"/>
      <c r="H141" s="40"/>
      <c r="I141" s="43"/>
      <c r="J141" s="40">
        <v>2</v>
      </c>
    </row>
    <row r="142" spans="1:10" x14ac:dyDescent="0.35">
      <c r="A142" s="40" t="s">
        <v>889</v>
      </c>
      <c r="B142" s="40" t="s">
        <v>890</v>
      </c>
      <c r="C142" s="40" t="s">
        <v>892</v>
      </c>
      <c r="D142" s="40">
        <v>33</v>
      </c>
      <c r="E142" s="40"/>
      <c r="F142" s="43">
        <f t="shared" si="4"/>
        <v>0</v>
      </c>
      <c r="G142" s="40">
        <v>14</v>
      </c>
      <c r="H142" s="40"/>
      <c r="I142" s="43">
        <f t="shared" si="5"/>
        <v>0</v>
      </c>
      <c r="J142" s="40">
        <v>47</v>
      </c>
    </row>
    <row r="143" spans="1:10" x14ac:dyDescent="0.35">
      <c r="A143" s="40" t="s">
        <v>893</v>
      </c>
      <c r="B143" s="40" t="s">
        <v>893</v>
      </c>
      <c r="C143" s="40" t="s">
        <v>894</v>
      </c>
      <c r="D143" s="40">
        <v>2</v>
      </c>
      <c r="E143" s="40"/>
      <c r="F143" s="43">
        <f t="shared" si="4"/>
        <v>0</v>
      </c>
      <c r="G143" s="40">
        <v>1</v>
      </c>
      <c r="H143" s="40"/>
      <c r="I143" s="43">
        <f t="shared" si="5"/>
        <v>0</v>
      </c>
      <c r="J143" s="40">
        <v>3</v>
      </c>
    </row>
    <row r="144" spans="1:10" x14ac:dyDescent="0.35">
      <c r="A144" s="40" t="s">
        <v>895</v>
      </c>
      <c r="B144" s="40" t="s">
        <v>896</v>
      </c>
      <c r="C144" s="40" t="s">
        <v>897</v>
      </c>
      <c r="D144" s="40">
        <v>8</v>
      </c>
      <c r="E144" s="40"/>
      <c r="F144" s="43">
        <f t="shared" si="4"/>
        <v>0</v>
      </c>
      <c r="G144" s="40">
        <v>10</v>
      </c>
      <c r="H144" s="40"/>
      <c r="I144" s="43">
        <f t="shared" si="5"/>
        <v>0</v>
      </c>
      <c r="J144" s="40">
        <v>18</v>
      </c>
    </row>
    <row r="145" spans="1:10" x14ac:dyDescent="0.35">
      <c r="A145" s="40" t="s">
        <v>898</v>
      </c>
      <c r="B145" s="40" t="s">
        <v>898</v>
      </c>
      <c r="C145" s="40" t="s">
        <v>899</v>
      </c>
      <c r="D145" s="40">
        <v>79</v>
      </c>
      <c r="E145" s="40">
        <v>1</v>
      </c>
      <c r="F145" s="43">
        <f t="shared" si="4"/>
        <v>1.2658227848101266E-2</v>
      </c>
      <c r="G145" s="40">
        <v>19</v>
      </c>
      <c r="H145" s="40"/>
      <c r="I145" s="43">
        <f t="shared" si="5"/>
        <v>0</v>
      </c>
      <c r="J145" s="40">
        <v>98</v>
      </c>
    </row>
    <row r="146" spans="1:10" x14ac:dyDescent="0.35">
      <c r="A146" s="40" t="s">
        <v>900</v>
      </c>
      <c r="B146" s="40" t="s">
        <v>901</v>
      </c>
      <c r="C146" s="40" t="s">
        <v>902</v>
      </c>
      <c r="D146" s="40">
        <v>68</v>
      </c>
      <c r="E146" s="40">
        <v>1</v>
      </c>
      <c r="F146" s="43">
        <f t="shared" si="4"/>
        <v>1.4705882352941176E-2</v>
      </c>
      <c r="G146" s="40">
        <v>37</v>
      </c>
      <c r="H146" s="40">
        <v>1</v>
      </c>
      <c r="I146" s="43">
        <f t="shared" si="5"/>
        <v>2.7027027027027029E-2</v>
      </c>
      <c r="J146" s="40">
        <v>105</v>
      </c>
    </row>
    <row r="147" spans="1:10" x14ac:dyDescent="0.35">
      <c r="A147" s="40" t="s">
        <v>903</v>
      </c>
      <c r="B147" s="40" t="s">
        <v>904</v>
      </c>
      <c r="C147" s="40" t="s">
        <v>905</v>
      </c>
      <c r="D147" s="40">
        <v>9</v>
      </c>
      <c r="E147" s="40"/>
      <c r="F147" s="43">
        <f t="shared" si="4"/>
        <v>0</v>
      </c>
      <c r="G147" s="40">
        <v>7</v>
      </c>
      <c r="H147" s="40"/>
      <c r="I147" s="43">
        <f t="shared" si="5"/>
        <v>0</v>
      </c>
      <c r="J147" s="40">
        <v>16</v>
      </c>
    </row>
    <row r="148" spans="1:10" x14ac:dyDescent="0.35">
      <c r="A148" s="40" t="s">
        <v>906</v>
      </c>
      <c r="B148" s="40" t="s">
        <v>906</v>
      </c>
      <c r="C148" s="40" t="s">
        <v>907</v>
      </c>
      <c r="D148" s="40">
        <v>3</v>
      </c>
      <c r="E148" s="40"/>
      <c r="F148" s="43">
        <f t="shared" si="4"/>
        <v>0</v>
      </c>
      <c r="G148" s="40">
        <v>2</v>
      </c>
      <c r="H148" s="40"/>
      <c r="I148" s="43">
        <f t="shared" si="5"/>
        <v>0</v>
      </c>
      <c r="J148" s="40">
        <v>5</v>
      </c>
    </row>
    <row r="149" spans="1:10" x14ac:dyDescent="0.35">
      <c r="A149" s="40" t="s">
        <v>908</v>
      </c>
      <c r="B149" s="40" t="s">
        <v>908</v>
      </c>
      <c r="C149" s="40" t="s">
        <v>909</v>
      </c>
      <c r="D149" s="40">
        <v>7</v>
      </c>
      <c r="E149" s="40"/>
      <c r="F149" s="43">
        <f t="shared" si="4"/>
        <v>0</v>
      </c>
      <c r="G149" s="40">
        <v>4</v>
      </c>
      <c r="H149" s="40"/>
      <c r="I149" s="43">
        <f t="shared" si="5"/>
        <v>0</v>
      </c>
      <c r="J149" s="40">
        <v>11</v>
      </c>
    </row>
    <row r="150" spans="1:10" x14ac:dyDescent="0.35">
      <c r="A150" s="40" t="s">
        <v>910</v>
      </c>
      <c r="B150" s="40" t="s">
        <v>910</v>
      </c>
      <c r="C150" s="40" t="s">
        <v>911</v>
      </c>
      <c r="D150" s="40">
        <v>2</v>
      </c>
      <c r="E150" s="40"/>
      <c r="F150" s="43">
        <f t="shared" si="4"/>
        <v>0</v>
      </c>
      <c r="G150" s="40">
        <v>2</v>
      </c>
      <c r="H150" s="40"/>
      <c r="I150" s="43">
        <f t="shared" si="5"/>
        <v>0</v>
      </c>
      <c r="J150" s="40">
        <v>4</v>
      </c>
    </row>
    <row r="151" spans="1:10" x14ac:dyDescent="0.35">
      <c r="A151" s="40" t="s">
        <v>910</v>
      </c>
      <c r="B151" s="40" t="s">
        <v>910</v>
      </c>
      <c r="C151" s="40" t="s">
        <v>912</v>
      </c>
      <c r="D151" s="40">
        <v>4</v>
      </c>
      <c r="E151" s="40"/>
      <c r="F151" s="43">
        <f t="shared" si="4"/>
        <v>0</v>
      </c>
      <c r="G151" s="40">
        <v>7</v>
      </c>
      <c r="H151" s="40"/>
      <c r="I151" s="43">
        <f t="shared" si="5"/>
        <v>0</v>
      </c>
      <c r="J151" s="40">
        <v>11</v>
      </c>
    </row>
    <row r="152" spans="1:10" x14ac:dyDescent="0.35">
      <c r="A152" s="40" t="s">
        <v>913</v>
      </c>
      <c r="B152" s="40" t="s">
        <v>913</v>
      </c>
      <c r="C152" s="40" t="s">
        <v>914</v>
      </c>
      <c r="D152" s="40">
        <v>5</v>
      </c>
      <c r="E152" s="40">
        <v>1</v>
      </c>
      <c r="F152" s="43">
        <f t="shared" si="4"/>
        <v>0.2</v>
      </c>
      <c r="G152" s="40">
        <v>8</v>
      </c>
      <c r="H152" s="40"/>
      <c r="I152" s="43">
        <f t="shared" si="5"/>
        <v>0</v>
      </c>
      <c r="J152" s="40">
        <v>13</v>
      </c>
    </row>
    <row r="153" spans="1:10" x14ac:dyDescent="0.35">
      <c r="A153" s="40" t="s">
        <v>915</v>
      </c>
      <c r="B153" s="40" t="s">
        <v>916</v>
      </c>
      <c r="C153" s="40" t="s">
        <v>917</v>
      </c>
      <c r="D153" s="40">
        <v>4</v>
      </c>
      <c r="E153" s="40"/>
      <c r="F153" s="43">
        <f t="shared" si="4"/>
        <v>0</v>
      </c>
      <c r="G153" s="40"/>
      <c r="H153" s="40"/>
      <c r="I153" s="43"/>
      <c r="J153" s="40">
        <v>4</v>
      </c>
    </row>
    <row r="154" spans="1:10" x14ac:dyDescent="0.35">
      <c r="A154" s="40" t="s">
        <v>918</v>
      </c>
      <c r="B154" s="40" t="s">
        <v>919</v>
      </c>
      <c r="C154" s="40" t="s">
        <v>920</v>
      </c>
      <c r="D154" s="40">
        <v>3</v>
      </c>
      <c r="E154" s="40"/>
      <c r="F154" s="43">
        <f t="shared" si="4"/>
        <v>0</v>
      </c>
      <c r="G154" s="40"/>
      <c r="H154" s="40"/>
      <c r="I154" s="43"/>
      <c r="J154" s="40">
        <v>3</v>
      </c>
    </row>
    <row r="155" spans="1:10" x14ac:dyDescent="0.35">
      <c r="A155" s="40" t="s">
        <v>921</v>
      </c>
      <c r="B155" s="40" t="s">
        <v>922</v>
      </c>
      <c r="C155" s="40" t="s">
        <v>923</v>
      </c>
      <c r="D155" s="40">
        <v>8</v>
      </c>
      <c r="E155" s="40"/>
      <c r="F155" s="43">
        <f t="shared" si="4"/>
        <v>0</v>
      </c>
      <c r="G155" s="40">
        <v>1</v>
      </c>
      <c r="H155" s="40"/>
      <c r="I155" s="43">
        <f t="shared" si="5"/>
        <v>0</v>
      </c>
      <c r="J155" s="40">
        <v>9</v>
      </c>
    </row>
    <row r="156" spans="1:10" x14ac:dyDescent="0.35">
      <c r="A156" s="40" t="s">
        <v>924</v>
      </c>
      <c r="B156" s="40" t="s">
        <v>925</v>
      </c>
      <c r="C156" s="40" t="s">
        <v>926</v>
      </c>
      <c r="D156" s="40">
        <v>1</v>
      </c>
      <c r="E156" s="40"/>
      <c r="F156" s="43">
        <f t="shared" si="4"/>
        <v>0</v>
      </c>
      <c r="G156" s="40">
        <v>3</v>
      </c>
      <c r="H156" s="40"/>
      <c r="I156" s="43">
        <f t="shared" si="5"/>
        <v>0</v>
      </c>
      <c r="J156" s="40">
        <v>4</v>
      </c>
    </row>
    <row r="157" spans="1:10" x14ac:dyDescent="0.35">
      <c r="A157" s="40" t="s">
        <v>927</v>
      </c>
      <c r="B157" s="40" t="s">
        <v>928</v>
      </c>
      <c r="C157" s="40" t="s">
        <v>929</v>
      </c>
      <c r="D157" s="40">
        <v>1</v>
      </c>
      <c r="E157" s="40"/>
      <c r="F157" s="43">
        <f t="shared" si="4"/>
        <v>0</v>
      </c>
      <c r="G157" s="40">
        <v>1</v>
      </c>
      <c r="H157" s="40"/>
      <c r="I157" s="43">
        <f t="shared" si="5"/>
        <v>0</v>
      </c>
      <c r="J157" s="40">
        <v>2</v>
      </c>
    </row>
    <row r="158" spans="1:10" x14ac:dyDescent="0.35">
      <c r="A158" s="40" t="s">
        <v>930</v>
      </c>
      <c r="B158" s="40" t="s">
        <v>931</v>
      </c>
      <c r="C158" s="40" t="s">
        <v>932</v>
      </c>
      <c r="D158" s="40">
        <v>24</v>
      </c>
      <c r="E158" s="40">
        <v>1</v>
      </c>
      <c r="F158" s="43">
        <f t="shared" si="4"/>
        <v>4.1666666666666664E-2</v>
      </c>
      <c r="G158" s="40">
        <v>5</v>
      </c>
      <c r="H158" s="40"/>
      <c r="I158" s="43">
        <f t="shared" si="5"/>
        <v>0</v>
      </c>
      <c r="J158" s="40">
        <v>29</v>
      </c>
    </row>
    <row r="159" spans="1:10" x14ac:dyDescent="0.35">
      <c r="A159" s="40" t="s">
        <v>933</v>
      </c>
      <c r="B159" s="40" t="s">
        <v>934</v>
      </c>
      <c r="C159" s="40" t="s">
        <v>935</v>
      </c>
      <c r="D159" s="40">
        <v>5</v>
      </c>
      <c r="E159" s="40"/>
      <c r="F159" s="43">
        <f t="shared" si="4"/>
        <v>0</v>
      </c>
      <c r="G159" s="40"/>
      <c r="H159" s="40"/>
      <c r="I159" s="43"/>
      <c r="J159" s="40">
        <v>5</v>
      </c>
    </row>
    <row r="160" spans="1:10" x14ac:dyDescent="0.35">
      <c r="A160" s="40" t="s">
        <v>936</v>
      </c>
      <c r="B160" s="40" t="s">
        <v>937</v>
      </c>
      <c r="C160" s="40" t="s">
        <v>938</v>
      </c>
      <c r="D160" s="40">
        <v>6</v>
      </c>
      <c r="E160" s="40"/>
      <c r="F160" s="43">
        <f t="shared" si="4"/>
        <v>0</v>
      </c>
      <c r="G160" s="40">
        <v>5</v>
      </c>
      <c r="H160" s="40"/>
      <c r="I160" s="43">
        <f t="shared" si="5"/>
        <v>0</v>
      </c>
      <c r="J160" s="40">
        <v>11</v>
      </c>
    </row>
    <row r="161" spans="1:10" x14ac:dyDescent="0.35">
      <c r="A161" s="40" t="s">
        <v>939</v>
      </c>
      <c r="B161" s="40" t="s">
        <v>940</v>
      </c>
      <c r="C161" s="40" t="s">
        <v>941</v>
      </c>
      <c r="D161" s="40"/>
      <c r="E161" s="40"/>
      <c r="F161" s="43"/>
      <c r="G161" s="40">
        <v>2</v>
      </c>
      <c r="H161" s="40"/>
      <c r="I161" s="43">
        <f t="shared" si="5"/>
        <v>0</v>
      </c>
      <c r="J161" s="40">
        <v>2</v>
      </c>
    </row>
    <row r="162" spans="1:10" x14ac:dyDescent="0.35">
      <c r="A162" s="40" t="s">
        <v>942</v>
      </c>
      <c r="B162" s="40" t="s">
        <v>943</v>
      </c>
      <c r="C162" s="40" t="s">
        <v>944</v>
      </c>
      <c r="D162" s="40">
        <v>9</v>
      </c>
      <c r="E162" s="40"/>
      <c r="F162" s="43">
        <f t="shared" si="4"/>
        <v>0</v>
      </c>
      <c r="G162" s="40">
        <v>1</v>
      </c>
      <c r="H162" s="40"/>
      <c r="I162" s="43">
        <f t="shared" si="5"/>
        <v>0</v>
      </c>
      <c r="J162" s="40">
        <v>10</v>
      </c>
    </row>
    <row r="163" spans="1:10" x14ac:dyDescent="0.35">
      <c r="A163" s="40" t="s">
        <v>945</v>
      </c>
      <c r="B163" s="40" t="s">
        <v>945</v>
      </c>
      <c r="C163" s="40" t="s">
        <v>946</v>
      </c>
      <c r="D163" s="40">
        <v>2</v>
      </c>
      <c r="E163" s="40"/>
      <c r="F163" s="43">
        <f t="shared" si="4"/>
        <v>0</v>
      </c>
      <c r="G163" s="40">
        <v>1</v>
      </c>
      <c r="H163" s="40">
        <v>1</v>
      </c>
      <c r="I163" s="43">
        <f t="shared" si="5"/>
        <v>1</v>
      </c>
      <c r="J163" s="40">
        <v>3</v>
      </c>
    </row>
    <row r="164" spans="1:10" x14ac:dyDescent="0.35">
      <c r="A164" s="40" t="s">
        <v>947</v>
      </c>
      <c r="B164" s="40" t="s">
        <v>947</v>
      </c>
      <c r="C164" s="40" t="s">
        <v>948</v>
      </c>
      <c r="D164" s="40">
        <v>2</v>
      </c>
      <c r="E164" s="40"/>
      <c r="F164" s="43">
        <f t="shared" si="4"/>
        <v>0</v>
      </c>
      <c r="G164" s="40">
        <v>1</v>
      </c>
      <c r="H164" s="40"/>
      <c r="I164" s="43">
        <f t="shared" si="5"/>
        <v>0</v>
      </c>
      <c r="J164" s="40">
        <v>3</v>
      </c>
    </row>
    <row r="165" spans="1:10" x14ac:dyDescent="0.35">
      <c r="A165" s="40" t="s">
        <v>949</v>
      </c>
      <c r="B165" s="40" t="s">
        <v>950</v>
      </c>
      <c r="C165" s="40" t="s">
        <v>951</v>
      </c>
      <c r="D165" s="40">
        <v>12</v>
      </c>
      <c r="E165" s="40">
        <v>7</v>
      </c>
      <c r="F165" s="43">
        <f t="shared" si="4"/>
        <v>0.58333333333333337</v>
      </c>
      <c r="G165" s="40">
        <v>19</v>
      </c>
      <c r="H165" s="40">
        <v>7</v>
      </c>
      <c r="I165" s="43">
        <f t="shared" si="5"/>
        <v>0.36842105263157893</v>
      </c>
      <c r="J165" s="40">
        <v>31</v>
      </c>
    </row>
    <row r="166" spans="1:10" x14ac:dyDescent="0.35">
      <c r="A166" s="40" t="s">
        <v>949</v>
      </c>
      <c r="B166" s="40" t="s">
        <v>950</v>
      </c>
      <c r="C166" s="40" t="s">
        <v>952</v>
      </c>
      <c r="D166" s="40">
        <v>3</v>
      </c>
      <c r="E166" s="40">
        <v>2</v>
      </c>
      <c r="F166" s="43">
        <f t="shared" si="4"/>
        <v>0.66666666666666663</v>
      </c>
      <c r="G166" s="40">
        <v>13</v>
      </c>
      <c r="H166" s="40">
        <v>3</v>
      </c>
      <c r="I166" s="43">
        <f t="shared" si="5"/>
        <v>0.23076923076923078</v>
      </c>
      <c r="J166" s="40">
        <v>16</v>
      </c>
    </row>
    <row r="167" spans="1:10" x14ac:dyDescent="0.35">
      <c r="A167" s="40" t="s">
        <v>949</v>
      </c>
      <c r="B167" s="40" t="s">
        <v>950</v>
      </c>
      <c r="C167" s="40" t="s">
        <v>953</v>
      </c>
      <c r="D167" s="40">
        <v>9</v>
      </c>
      <c r="E167" s="40">
        <v>1</v>
      </c>
      <c r="F167" s="43">
        <f t="shared" si="4"/>
        <v>0.1111111111111111</v>
      </c>
      <c r="G167" s="40">
        <v>11</v>
      </c>
      <c r="H167" s="40">
        <v>1</v>
      </c>
      <c r="I167" s="43">
        <f t="shared" si="5"/>
        <v>9.0909090909090912E-2</v>
      </c>
      <c r="J167" s="40">
        <v>20</v>
      </c>
    </row>
    <row r="168" spans="1:10" x14ac:dyDescent="0.35">
      <c r="A168" s="40" t="s">
        <v>954</v>
      </c>
      <c r="B168" s="40" t="s">
        <v>955</v>
      </c>
      <c r="C168" s="40" t="s">
        <v>956</v>
      </c>
      <c r="D168" s="40">
        <v>14</v>
      </c>
      <c r="E168" s="40"/>
      <c r="F168" s="43">
        <f t="shared" si="4"/>
        <v>0</v>
      </c>
      <c r="G168" s="40">
        <v>12</v>
      </c>
      <c r="H168" s="40"/>
      <c r="I168" s="43">
        <f t="shared" si="5"/>
        <v>0</v>
      </c>
      <c r="J168" s="40">
        <v>26</v>
      </c>
    </row>
    <row r="169" spans="1:10" x14ac:dyDescent="0.35">
      <c r="A169" s="40" t="s">
        <v>954</v>
      </c>
      <c r="B169" s="40" t="s">
        <v>955</v>
      </c>
      <c r="C169" s="40" t="s">
        <v>957</v>
      </c>
      <c r="D169" s="40">
        <v>14</v>
      </c>
      <c r="E169" s="40"/>
      <c r="F169" s="43">
        <f t="shared" si="4"/>
        <v>0</v>
      </c>
      <c r="G169" s="40">
        <v>17</v>
      </c>
      <c r="H169" s="40"/>
      <c r="I169" s="43">
        <f t="shared" si="5"/>
        <v>0</v>
      </c>
      <c r="J169" s="40">
        <v>31</v>
      </c>
    </row>
    <row r="170" spans="1:10" x14ac:dyDescent="0.35">
      <c r="A170" s="40" t="s">
        <v>958</v>
      </c>
      <c r="B170" s="40" t="s">
        <v>959</v>
      </c>
      <c r="C170" s="40" t="s">
        <v>960</v>
      </c>
      <c r="D170" s="40">
        <v>13</v>
      </c>
      <c r="E170" s="40">
        <v>5</v>
      </c>
      <c r="F170" s="43">
        <f t="shared" si="4"/>
        <v>0.38461538461538464</v>
      </c>
      <c r="G170" s="40">
        <v>7</v>
      </c>
      <c r="H170" s="40">
        <v>3</v>
      </c>
      <c r="I170" s="43">
        <f t="shared" si="5"/>
        <v>0.42857142857142855</v>
      </c>
      <c r="J170" s="40">
        <v>20</v>
      </c>
    </row>
    <row r="171" spans="1:10" x14ac:dyDescent="0.35">
      <c r="A171" s="40" t="s">
        <v>958</v>
      </c>
      <c r="B171" s="40" t="s">
        <v>959</v>
      </c>
      <c r="C171" s="40" t="s">
        <v>961</v>
      </c>
      <c r="D171" s="40">
        <v>7</v>
      </c>
      <c r="E171" s="40">
        <v>2</v>
      </c>
      <c r="F171" s="43">
        <f t="shared" si="4"/>
        <v>0.2857142857142857</v>
      </c>
      <c r="G171" s="40">
        <v>3</v>
      </c>
      <c r="H171" s="40">
        <v>1</v>
      </c>
      <c r="I171" s="43">
        <f t="shared" si="5"/>
        <v>0.33333333333333331</v>
      </c>
      <c r="J171" s="40">
        <v>10</v>
      </c>
    </row>
    <row r="172" spans="1:10" x14ac:dyDescent="0.35">
      <c r="A172" s="40" t="s">
        <v>958</v>
      </c>
      <c r="B172" s="40" t="s">
        <v>959</v>
      </c>
      <c r="C172" s="40" t="s">
        <v>962</v>
      </c>
      <c r="D172" s="40">
        <v>12</v>
      </c>
      <c r="E172" s="40">
        <v>4</v>
      </c>
      <c r="F172" s="43">
        <f t="shared" si="4"/>
        <v>0.33333333333333331</v>
      </c>
      <c r="G172" s="40">
        <v>8</v>
      </c>
      <c r="H172" s="40">
        <v>1</v>
      </c>
      <c r="I172" s="43">
        <f t="shared" si="5"/>
        <v>0.125</v>
      </c>
      <c r="J172" s="40">
        <v>20</v>
      </c>
    </row>
    <row r="173" spans="1:10" x14ac:dyDescent="0.35">
      <c r="A173" s="40" t="s">
        <v>963</v>
      </c>
      <c r="B173" s="40" t="s">
        <v>964</v>
      </c>
      <c r="C173" s="40" t="s">
        <v>965</v>
      </c>
      <c r="D173" s="40">
        <v>57</v>
      </c>
      <c r="E173" s="40">
        <v>8</v>
      </c>
      <c r="F173" s="43">
        <f t="shared" si="4"/>
        <v>0.14035087719298245</v>
      </c>
      <c r="G173" s="40">
        <v>41</v>
      </c>
      <c r="H173" s="40">
        <v>8</v>
      </c>
      <c r="I173" s="43">
        <f t="shared" si="5"/>
        <v>0.1951219512195122</v>
      </c>
      <c r="J173" s="40">
        <v>98</v>
      </c>
    </row>
    <row r="174" spans="1:10" x14ac:dyDescent="0.35">
      <c r="A174" s="40" t="s">
        <v>963</v>
      </c>
      <c r="B174" s="40" t="s">
        <v>964</v>
      </c>
      <c r="C174" s="40" t="s">
        <v>966</v>
      </c>
      <c r="D174" s="40">
        <v>66</v>
      </c>
      <c r="E174" s="40">
        <v>13</v>
      </c>
      <c r="F174" s="43">
        <f t="shared" si="4"/>
        <v>0.19696969696969696</v>
      </c>
      <c r="G174" s="40">
        <v>37</v>
      </c>
      <c r="H174" s="40">
        <v>4</v>
      </c>
      <c r="I174" s="43">
        <f t="shared" si="5"/>
        <v>0.10810810810810811</v>
      </c>
      <c r="J174" s="40">
        <v>103</v>
      </c>
    </row>
    <row r="175" spans="1:10" x14ac:dyDescent="0.35">
      <c r="A175" s="40" t="s">
        <v>963</v>
      </c>
      <c r="B175" s="40" t="s">
        <v>964</v>
      </c>
      <c r="C175" s="40" t="s">
        <v>967</v>
      </c>
      <c r="D175" s="40">
        <v>71</v>
      </c>
      <c r="E175" s="40">
        <v>19</v>
      </c>
      <c r="F175" s="43">
        <f t="shared" si="4"/>
        <v>0.26760563380281688</v>
      </c>
      <c r="G175" s="40">
        <v>43</v>
      </c>
      <c r="H175" s="40">
        <v>12</v>
      </c>
      <c r="I175" s="43">
        <f t="shared" si="5"/>
        <v>0.27906976744186046</v>
      </c>
      <c r="J175" s="40">
        <v>114</v>
      </c>
    </row>
    <row r="176" spans="1:10" x14ac:dyDescent="0.35">
      <c r="A176" s="40" t="s">
        <v>963</v>
      </c>
      <c r="B176" s="40" t="s">
        <v>964</v>
      </c>
      <c r="C176" s="40" t="s">
        <v>968</v>
      </c>
      <c r="D176" s="40">
        <v>78</v>
      </c>
      <c r="E176" s="40">
        <v>14</v>
      </c>
      <c r="F176" s="43">
        <f t="shared" si="4"/>
        <v>0.17948717948717949</v>
      </c>
      <c r="G176" s="40">
        <v>44</v>
      </c>
      <c r="H176" s="40">
        <v>10</v>
      </c>
      <c r="I176" s="43">
        <f t="shared" si="5"/>
        <v>0.22727272727272727</v>
      </c>
      <c r="J176" s="40">
        <v>122</v>
      </c>
    </row>
    <row r="177" spans="1:10" x14ac:dyDescent="0.35">
      <c r="A177" s="40" t="s">
        <v>963</v>
      </c>
      <c r="B177" s="40" t="s">
        <v>964</v>
      </c>
      <c r="C177" s="40" t="s">
        <v>969</v>
      </c>
      <c r="D177" s="40">
        <v>69</v>
      </c>
      <c r="E177" s="40">
        <v>22</v>
      </c>
      <c r="F177" s="43">
        <f t="shared" si="4"/>
        <v>0.3188405797101449</v>
      </c>
      <c r="G177" s="40">
        <v>37</v>
      </c>
      <c r="H177" s="40">
        <v>7</v>
      </c>
      <c r="I177" s="43">
        <f t="shared" si="5"/>
        <v>0.1891891891891892</v>
      </c>
      <c r="J177" s="40">
        <v>106</v>
      </c>
    </row>
    <row r="178" spans="1:10" x14ac:dyDescent="0.35">
      <c r="A178" s="40" t="s">
        <v>963</v>
      </c>
      <c r="B178" s="40" t="s">
        <v>964</v>
      </c>
      <c r="C178" s="40" t="s">
        <v>970</v>
      </c>
      <c r="D178" s="40">
        <v>83</v>
      </c>
      <c r="E178" s="40"/>
      <c r="F178" s="43">
        <f t="shared" si="4"/>
        <v>0</v>
      </c>
      <c r="G178" s="40">
        <v>53</v>
      </c>
      <c r="H178" s="40"/>
      <c r="I178" s="43">
        <f t="shared" si="5"/>
        <v>0</v>
      </c>
      <c r="J178" s="40">
        <v>136</v>
      </c>
    </row>
    <row r="179" spans="1:10" x14ac:dyDescent="0.35">
      <c r="A179" s="40" t="s">
        <v>963</v>
      </c>
      <c r="B179" s="40" t="s">
        <v>964</v>
      </c>
      <c r="C179" s="40" t="s">
        <v>971</v>
      </c>
      <c r="D179" s="40"/>
      <c r="E179" s="40"/>
      <c r="F179" s="43"/>
      <c r="G179" s="40">
        <v>1</v>
      </c>
      <c r="H179" s="40"/>
      <c r="I179" s="43">
        <f t="shared" si="5"/>
        <v>0</v>
      </c>
      <c r="J179" s="40">
        <v>1</v>
      </c>
    </row>
    <row r="180" spans="1:10" x14ac:dyDescent="0.35">
      <c r="A180" s="40" t="s">
        <v>972</v>
      </c>
      <c r="B180" s="40" t="s">
        <v>973</v>
      </c>
      <c r="C180" s="40" t="s">
        <v>974</v>
      </c>
      <c r="D180" s="40">
        <v>44</v>
      </c>
      <c r="E180" s="40"/>
      <c r="F180" s="43">
        <f t="shared" si="4"/>
        <v>0</v>
      </c>
      <c r="G180" s="40">
        <v>4</v>
      </c>
      <c r="H180" s="40"/>
      <c r="I180" s="43">
        <f t="shared" si="5"/>
        <v>0</v>
      </c>
      <c r="J180" s="40">
        <v>48</v>
      </c>
    </row>
    <row r="181" spans="1:10" x14ac:dyDescent="0.35">
      <c r="A181" s="40" t="s">
        <v>972</v>
      </c>
      <c r="B181" s="40" t="s">
        <v>973</v>
      </c>
      <c r="C181" s="40" t="s">
        <v>975</v>
      </c>
      <c r="D181" s="40">
        <v>37</v>
      </c>
      <c r="E181" s="40"/>
      <c r="F181" s="43">
        <f t="shared" si="4"/>
        <v>0</v>
      </c>
      <c r="G181" s="40">
        <v>2</v>
      </c>
      <c r="H181" s="40"/>
      <c r="I181" s="43">
        <f t="shared" si="5"/>
        <v>0</v>
      </c>
      <c r="J181" s="40">
        <v>39</v>
      </c>
    </row>
    <row r="182" spans="1:10" x14ac:dyDescent="0.35">
      <c r="A182" s="40" t="s">
        <v>972</v>
      </c>
      <c r="B182" s="40" t="s">
        <v>973</v>
      </c>
      <c r="C182" s="40" t="s">
        <v>976</v>
      </c>
      <c r="D182" s="40">
        <v>28</v>
      </c>
      <c r="E182" s="40"/>
      <c r="F182" s="43">
        <f t="shared" si="4"/>
        <v>0</v>
      </c>
      <c r="G182" s="40">
        <v>7</v>
      </c>
      <c r="H182" s="40"/>
      <c r="I182" s="43">
        <f t="shared" si="5"/>
        <v>0</v>
      </c>
      <c r="J182" s="40">
        <v>35</v>
      </c>
    </row>
    <row r="183" spans="1:10" x14ac:dyDescent="0.35">
      <c r="A183" s="40" t="s">
        <v>977</v>
      </c>
      <c r="B183" s="40" t="s">
        <v>978</v>
      </c>
      <c r="C183" s="40" t="s">
        <v>979</v>
      </c>
      <c r="D183" s="40">
        <v>109</v>
      </c>
      <c r="E183" s="40"/>
      <c r="F183" s="43">
        <f t="shared" si="4"/>
        <v>0</v>
      </c>
      <c r="G183" s="40">
        <v>26</v>
      </c>
      <c r="H183" s="40"/>
      <c r="I183" s="43">
        <f t="shared" si="5"/>
        <v>0</v>
      </c>
      <c r="J183" s="40">
        <v>135</v>
      </c>
    </row>
    <row r="184" spans="1:10" x14ac:dyDescent="0.35">
      <c r="A184" s="40" t="s">
        <v>977</v>
      </c>
      <c r="B184" s="40" t="s">
        <v>978</v>
      </c>
      <c r="C184" s="40" t="s">
        <v>980</v>
      </c>
      <c r="D184" s="40">
        <v>82</v>
      </c>
      <c r="E184" s="40"/>
      <c r="F184" s="43">
        <f t="shared" si="4"/>
        <v>0</v>
      </c>
      <c r="G184" s="40">
        <v>12</v>
      </c>
      <c r="H184" s="40"/>
      <c r="I184" s="43">
        <f t="shared" si="5"/>
        <v>0</v>
      </c>
      <c r="J184" s="40">
        <v>94</v>
      </c>
    </row>
    <row r="185" spans="1:10" x14ac:dyDescent="0.35">
      <c r="A185" s="40" t="s">
        <v>977</v>
      </c>
      <c r="B185" s="40" t="s">
        <v>978</v>
      </c>
      <c r="C185" s="40" t="s">
        <v>981</v>
      </c>
      <c r="D185" s="40">
        <v>91</v>
      </c>
      <c r="E185" s="40"/>
      <c r="F185" s="43">
        <f t="shared" si="4"/>
        <v>0</v>
      </c>
      <c r="G185" s="40">
        <v>13</v>
      </c>
      <c r="H185" s="40"/>
      <c r="I185" s="43">
        <f t="shared" si="5"/>
        <v>0</v>
      </c>
      <c r="J185" s="40">
        <v>104</v>
      </c>
    </row>
    <row r="186" spans="1:10" x14ac:dyDescent="0.35">
      <c r="A186" s="40" t="s">
        <v>977</v>
      </c>
      <c r="B186" s="40" t="s">
        <v>978</v>
      </c>
      <c r="C186" s="40" t="s">
        <v>982</v>
      </c>
      <c r="D186" s="40">
        <v>27</v>
      </c>
      <c r="E186" s="40"/>
      <c r="F186" s="43">
        <f t="shared" si="4"/>
        <v>0</v>
      </c>
      <c r="G186" s="40">
        <v>5</v>
      </c>
      <c r="H186" s="40"/>
      <c r="I186" s="43">
        <f t="shared" si="5"/>
        <v>0</v>
      </c>
      <c r="J186" s="40">
        <v>32</v>
      </c>
    </row>
    <row r="187" spans="1:10" x14ac:dyDescent="0.35">
      <c r="A187" s="40" t="s">
        <v>977</v>
      </c>
      <c r="B187" s="40" t="s">
        <v>978</v>
      </c>
      <c r="C187" s="40" t="s">
        <v>983</v>
      </c>
      <c r="D187" s="40">
        <v>29</v>
      </c>
      <c r="E187" s="40"/>
      <c r="F187" s="43">
        <f t="shared" si="4"/>
        <v>0</v>
      </c>
      <c r="G187" s="40">
        <v>2</v>
      </c>
      <c r="H187" s="40"/>
      <c r="I187" s="43">
        <f t="shared" si="5"/>
        <v>0</v>
      </c>
      <c r="J187" s="40">
        <v>31</v>
      </c>
    </row>
    <row r="188" spans="1:10" x14ac:dyDescent="0.35">
      <c r="A188" s="40" t="s">
        <v>977</v>
      </c>
      <c r="B188" s="40" t="s">
        <v>978</v>
      </c>
      <c r="C188" s="40" t="s">
        <v>984</v>
      </c>
      <c r="D188" s="40">
        <v>10</v>
      </c>
      <c r="E188" s="40"/>
      <c r="F188" s="43">
        <f t="shared" si="4"/>
        <v>0</v>
      </c>
      <c r="G188" s="40">
        <v>4</v>
      </c>
      <c r="H188" s="40"/>
      <c r="I188" s="43">
        <f t="shared" si="5"/>
        <v>0</v>
      </c>
      <c r="J188" s="40">
        <v>14</v>
      </c>
    </row>
    <row r="189" spans="1:10" x14ac:dyDescent="0.35">
      <c r="A189" s="40" t="s">
        <v>977</v>
      </c>
      <c r="B189" s="40" t="s">
        <v>978</v>
      </c>
      <c r="C189" s="40" t="s">
        <v>985</v>
      </c>
      <c r="D189" s="40">
        <v>79</v>
      </c>
      <c r="E189" s="40">
        <v>2</v>
      </c>
      <c r="F189" s="43">
        <f t="shared" si="4"/>
        <v>2.5316455696202531E-2</v>
      </c>
      <c r="G189" s="40">
        <v>19</v>
      </c>
      <c r="H189" s="40"/>
      <c r="I189" s="43">
        <f t="shared" si="5"/>
        <v>0</v>
      </c>
      <c r="J189" s="40">
        <v>98</v>
      </c>
    </row>
    <row r="190" spans="1:10" x14ac:dyDescent="0.35">
      <c r="A190" s="40" t="s">
        <v>977</v>
      </c>
      <c r="B190" s="40" t="s">
        <v>978</v>
      </c>
      <c r="C190" s="40" t="s">
        <v>986</v>
      </c>
      <c r="D190" s="40">
        <v>78</v>
      </c>
      <c r="E190" s="40"/>
      <c r="F190" s="43">
        <f t="shared" si="4"/>
        <v>0</v>
      </c>
      <c r="G190" s="40">
        <v>8</v>
      </c>
      <c r="H190" s="40"/>
      <c r="I190" s="43">
        <f t="shared" si="5"/>
        <v>0</v>
      </c>
      <c r="J190" s="40">
        <v>86</v>
      </c>
    </row>
    <row r="191" spans="1:10" x14ac:dyDescent="0.35">
      <c r="A191" s="40" t="s">
        <v>977</v>
      </c>
      <c r="B191" s="40" t="s">
        <v>978</v>
      </c>
      <c r="C191" s="40" t="s">
        <v>987</v>
      </c>
      <c r="D191" s="40">
        <v>67</v>
      </c>
      <c r="E191" s="40"/>
      <c r="F191" s="43">
        <f t="shared" si="4"/>
        <v>0</v>
      </c>
      <c r="G191" s="40">
        <v>20</v>
      </c>
      <c r="H191" s="40"/>
      <c r="I191" s="43">
        <f t="shared" si="5"/>
        <v>0</v>
      </c>
      <c r="J191" s="40">
        <v>87</v>
      </c>
    </row>
    <row r="192" spans="1:10" x14ac:dyDescent="0.35">
      <c r="A192" s="40" t="s">
        <v>977</v>
      </c>
      <c r="B192" s="40" t="s">
        <v>978</v>
      </c>
      <c r="C192" s="40" t="s">
        <v>988</v>
      </c>
      <c r="D192" s="40">
        <v>90</v>
      </c>
      <c r="E192" s="40"/>
      <c r="F192" s="43">
        <f t="shared" si="4"/>
        <v>0</v>
      </c>
      <c r="G192" s="40">
        <v>26</v>
      </c>
      <c r="H192" s="40"/>
      <c r="I192" s="43">
        <f t="shared" si="5"/>
        <v>0</v>
      </c>
      <c r="J192" s="40">
        <v>116</v>
      </c>
    </row>
    <row r="193" spans="1:10" x14ac:dyDescent="0.35">
      <c r="A193" s="40" t="s">
        <v>977</v>
      </c>
      <c r="B193" s="40" t="s">
        <v>978</v>
      </c>
      <c r="C193" s="40" t="s">
        <v>989</v>
      </c>
      <c r="D193" s="40">
        <v>73</v>
      </c>
      <c r="E193" s="40">
        <v>1</v>
      </c>
      <c r="F193" s="43">
        <f t="shared" si="4"/>
        <v>1.3698630136986301E-2</v>
      </c>
      <c r="G193" s="40">
        <v>17</v>
      </c>
      <c r="H193" s="40"/>
      <c r="I193" s="43">
        <f t="shared" si="5"/>
        <v>0</v>
      </c>
      <c r="J193" s="40">
        <v>90</v>
      </c>
    </row>
    <row r="194" spans="1:10" x14ac:dyDescent="0.35">
      <c r="A194" s="40" t="s">
        <v>977</v>
      </c>
      <c r="B194" s="40" t="s">
        <v>978</v>
      </c>
      <c r="C194" s="40" t="s">
        <v>990</v>
      </c>
      <c r="D194" s="40">
        <v>86</v>
      </c>
      <c r="E194" s="40"/>
      <c r="F194" s="43">
        <f t="shared" si="4"/>
        <v>0</v>
      </c>
      <c r="G194" s="40">
        <v>13</v>
      </c>
      <c r="H194" s="40"/>
      <c r="I194" s="43">
        <f t="shared" si="5"/>
        <v>0</v>
      </c>
      <c r="J194" s="40">
        <v>99</v>
      </c>
    </row>
    <row r="195" spans="1:10" x14ac:dyDescent="0.35">
      <c r="A195" s="40" t="s">
        <v>977</v>
      </c>
      <c r="B195" s="40" t="s">
        <v>978</v>
      </c>
      <c r="C195" s="40" t="s">
        <v>991</v>
      </c>
      <c r="D195" s="40">
        <v>38</v>
      </c>
      <c r="E195" s="40">
        <v>1</v>
      </c>
      <c r="F195" s="43">
        <f t="shared" si="4"/>
        <v>2.6315789473684209E-2</v>
      </c>
      <c r="G195" s="40">
        <v>8</v>
      </c>
      <c r="H195" s="40"/>
      <c r="I195" s="43">
        <f t="shared" si="5"/>
        <v>0</v>
      </c>
      <c r="J195" s="40">
        <v>46</v>
      </c>
    </row>
    <row r="196" spans="1:10" x14ac:dyDescent="0.35">
      <c r="A196" s="40" t="s">
        <v>977</v>
      </c>
      <c r="B196" s="40" t="s">
        <v>978</v>
      </c>
      <c r="C196" s="40" t="s">
        <v>992</v>
      </c>
      <c r="D196" s="40">
        <v>33</v>
      </c>
      <c r="E196" s="40"/>
      <c r="F196" s="43">
        <f t="shared" ref="F196:F259" si="6">E196/D196</f>
        <v>0</v>
      </c>
      <c r="G196" s="40">
        <v>7</v>
      </c>
      <c r="H196" s="40"/>
      <c r="I196" s="43">
        <f t="shared" ref="I196:I259" si="7">H196/G196</f>
        <v>0</v>
      </c>
      <c r="J196" s="40">
        <v>40</v>
      </c>
    </row>
    <row r="197" spans="1:10" x14ac:dyDescent="0.35">
      <c r="A197" s="40" t="s">
        <v>977</v>
      </c>
      <c r="B197" s="40" t="s">
        <v>978</v>
      </c>
      <c r="C197" s="40" t="s">
        <v>993</v>
      </c>
      <c r="D197" s="40">
        <v>23</v>
      </c>
      <c r="E197" s="40"/>
      <c r="F197" s="43">
        <f t="shared" si="6"/>
        <v>0</v>
      </c>
      <c r="G197" s="40">
        <v>4</v>
      </c>
      <c r="H197" s="40"/>
      <c r="I197" s="43">
        <f t="shared" si="7"/>
        <v>0</v>
      </c>
      <c r="J197" s="40">
        <v>27</v>
      </c>
    </row>
    <row r="198" spans="1:10" x14ac:dyDescent="0.35">
      <c r="A198" s="40" t="s">
        <v>977</v>
      </c>
      <c r="B198" s="40" t="s">
        <v>978</v>
      </c>
      <c r="C198" s="40" t="s">
        <v>994</v>
      </c>
      <c r="D198" s="40">
        <v>21</v>
      </c>
      <c r="E198" s="40">
        <v>1</v>
      </c>
      <c r="F198" s="43">
        <f t="shared" si="6"/>
        <v>4.7619047619047616E-2</v>
      </c>
      <c r="G198" s="40">
        <v>2</v>
      </c>
      <c r="H198" s="40"/>
      <c r="I198" s="43">
        <f t="shared" si="7"/>
        <v>0</v>
      </c>
      <c r="J198" s="40">
        <v>23</v>
      </c>
    </row>
    <row r="199" spans="1:10" x14ac:dyDescent="0.35">
      <c r="A199" s="40" t="s">
        <v>977</v>
      </c>
      <c r="B199" s="40" t="s">
        <v>978</v>
      </c>
      <c r="C199" s="40" t="s">
        <v>995</v>
      </c>
      <c r="D199" s="40">
        <v>19</v>
      </c>
      <c r="E199" s="40"/>
      <c r="F199" s="43">
        <f t="shared" si="6"/>
        <v>0</v>
      </c>
      <c r="G199" s="40">
        <v>3</v>
      </c>
      <c r="H199" s="40"/>
      <c r="I199" s="43">
        <f t="shared" si="7"/>
        <v>0</v>
      </c>
      <c r="J199" s="40">
        <v>22</v>
      </c>
    </row>
    <row r="200" spans="1:10" x14ac:dyDescent="0.35">
      <c r="A200" s="40" t="s">
        <v>977</v>
      </c>
      <c r="B200" s="40" t="s">
        <v>978</v>
      </c>
      <c r="C200" s="40" t="s">
        <v>996</v>
      </c>
      <c r="D200" s="40">
        <v>14</v>
      </c>
      <c r="E200" s="40"/>
      <c r="F200" s="43">
        <f t="shared" si="6"/>
        <v>0</v>
      </c>
      <c r="G200" s="40">
        <v>3</v>
      </c>
      <c r="H200" s="40"/>
      <c r="I200" s="43">
        <f t="shared" si="7"/>
        <v>0</v>
      </c>
      <c r="J200" s="40">
        <v>17</v>
      </c>
    </row>
    <row r="201" spans="1:10" x14ac:dyDescent="0.35">
      <c r="A201" s="40" t="s">
        <v>977</v>
      </c>
      <c r="B201" s="40" t="s">
        <v>978</v>
      </c>
      <c r="C201" s="40" t="s">
        <v>997</v>
      </c>
      <c r="D201" s="40">
        <v>74</v>
      </c>
      <c r="E201" s="40">
        <v>1</v>
      </c>
      <c r="F201" s="43">
        <f t="shared" si="6"/>
        <v>1.3513513513513514E-2</v>
      </c>
      <c r="G201" s="40">
        <v>16</v>
      </c>
      <c r="H201" s="40"/>
      <c r="I201" s="43">
        <f t="shared" si="7"/>
        <v>0</v>
      </c>
      <c r="J201" s="40">
        <v>90</v>
      </c>
    </row>
    <row r="202" spans="1:10" x14ac:dyDescent="0.35">
      <c r="A202" s="40" t="s">
        <v>977</v>
      </c>
      <c r="B202" s="40" t="s">
        <v>978</v>
      </c>
      <c r="C202" s="40" t="s">
        <v>998</v>
      </c>
      <c r="D202" s="40">
        <v>71</v>
      </c>
      <c r="E202" s="40">
        <v>1</v>
      </c>
      <c r="F202" s="43">
        <f t="shared" si="6"/>
        <v>1.4084507042253521E-2</v>
      </c>
      <c r="G202" s="40">
        <v>17</v>
      </c>
      <c r="H202" s="40">
        <v>1</v>
      </c>
      <c r="I202" s="43">
        <f t="shared" si="7"/>
        <v>5.8823529411764705E-2</v>
      </c>
      <c r="J202" s="40">
        <v>88</v>
      </c>
    </row>
    <row r="203" spans="1:10" x14ac:dyDescent="0.35">
      <c r="A203" s="40" t="s">
        <v>977</v>
      </c>
      <c r="B203" s="40" t="s">
        <v>978</v>
      </c>
      <c r="C203" s="40" t="s">
        <v>999</v>
      </c>
      <c r="D203" s="40">
        <v>72</v>
      </c>
      <c r="E203" s="40">
        <v>1</v>
      </c>
      <c r="F203" s="43">
        <f t="shared" si="6"/>
        <v>1.3888888888888888E-2</v>
      </c>
      <c r="G203" s="40">
        <v>15</v>
      </c>
      <c r="H203" s="40"/>
      <c r="I203" s="43">
        <f t="shared" si="7"/>
        <v>0</v>
      </c>
      <c r="J203" s="40">
        <v>87</v>
      </c>
    </row>
    <row r="204" spans="1:10" x14ac:dyDescent="0.35">
      <c r="A204" s="40" t="s">
        <v>977</v>
      </c>
      <c r="B204" s="40" t="s">
        <v>978</v>
      </c>
      <c r="C204" s="40" t="s">
        <v>1000</v>
      </c>
      <c r="D204" s="40">
        <v>132</v>
      </c>
      <c r="E204" s="40"/>
      <c r="F204" s="43">
        <f t="shared" si="6"/>
        <v>0</v>
      </c>
      <c r="G204" s="40">
        <v>21</v>
      </c>
      <c r="H204" s="40"/>
      <c r="I204" s="43">
        <f t="shared" si="7"/>
        <v>0</v>
      </c>
      <c r="J204" s="40">
        <v>153</v>
      </c>
    </row>
    <row r="205" spans="1:10" x14ac:dyDescent="0.35">
      <c r="A205" s="40" t="s">
        <v>977</v>
      </c>
      <c r="B205" s="40" t="s">
        <v>978</v>
      </c>
      <c r="C205" s="40" t="s">
        <v>1001</v>
      </c>
      <c r="D205" s="40">
        <v>89</v>
      </c>
      <c r="E205" s="40"/>
      <c r="F205" s="43">
        <f t="shared" si="6"/>
        <v>0</v>
      </c>
      <c r="G205" s="40">
        <v>22</v>
      </c>
      <c r="H205" s="40">
        <v>1</v>
      </c>
      <c r="I205" s="43">
        <f t="shared" si="7"/>
        <v>4.5454545454545456E-2</v>
      </c>
      <c r="J205" s="40">
        <v>111</v>
      </c>
    </row>
    <row r="206" spans="1:10" x14ac:dyDescent="0.35">
      <c r="A206" s="40" t="s">
        <v>977</v>
      </c>
      <c r="B206" s="40" t="s">
        <v>978</v>
      </c>
      <c r="C206" s="40" t="s">
        <v>1002</v>
      </c>
      <c r="D206" s="40">
        <v>92</v>
      </c>
      <c r="E206" s="40"/>
      <c r="F206" s="43">
        <f t="shared" si="6"/>
        <v>0</v>
      </c>
      <c r="G206" s="40">
        <v>19</v>
      </c>
      <c r="H206" s="40"/>
      <c r="I206" s="43">
        <f t="shared" si="7"/>
        <v>0</v>
      </c>
      <c r="J206" s="40">
        <v>111</v>
      </c>
    </row>
    <row r="207" spans="1:10" x14ac:dyDescent="0.35">
      <c r="A207" s="40" t="s">
        <v>977</v>
      </c>
      <c r="B207" s="40" t="s">
        <v>978</v>
      </c>
      <c r="C207" s="40" t="s">
        <v>1003</v>
      </c>
      <c r="D207" s="40">
        <v>95</v>
      </c>
      <c r="E207" s="40"/>
      <c r="F207" s="43">
        <f t="shared" si="6"/>
        <v>0</v>
      </c>
      <c r="G207" s="40">
        <v>12</v>
      </c>
      <c r="H207" s="40"/>
      <c r="I207" s="43">
        <f t="shared" si="7"/>
        <v>0</v>
      </c>
      <c r="J207" s="40">
        <v>107</v>
      </c>
    </row>
    <row r="208" spans="1:10" x14ac:dyDescent="0.35">
      <c r="A208" s="40" t="s">
        <v>977</v>
      </c>
      <c r="B208" s="40" t="s">
        <v>978</v>
      </c>
      <c r="C208" s="40" t="s">
        <v>1004</v>
      </c>
      <c r="D208" s="40">
        <v>89</v>
      </c>
      <c r="E208" s="40"/>
      <c r="F208" s="43">
        <f t="shared" si="6"/>
        <v>0</v>
      </c>
      <c r="G208" s="40">
        <v>12</v>
      </c>
      <c r="H208" s="40"/>
      <c r="I208" s="43">
        <f t="shared" si="7"/>
        <v>0</v>
      </c>
      <c r="J208" s="40">
        <v>101</v>
      </c>
    </row>
    <row r="209" spans="1:10" x14ac:dyDescent="0.35">
      <c r="A209" s="40" t="s">
        <v>977</v>
      </c>
      <c r="B209" s="40" t="s">
        <v>978</v>
      </c>
      <c r="C209" s="40" t="s">
        <v>1005</v>
      </c>
      <c r="D209" s="40">
        <v>90</v>
      </c>
      <c r="E209" s="40"/>
      <c r="F209" s="43">
        <f t="shared" si="6"/>
        <v>0</v>
      </c>
      <c r="G209" s="40">
        <v>9</v>
      </c>
      <c r="H209" s="40"/>
      <c r="I209" s="43">
        <f t="shared" si="7"/>
        <v>0</v>
      </c>
      <c r="J209" s="40">
        <v>99</v>
      </c>
    </row>
    <row r="210" spans="1:10" x14ac:dyDescent="0.35">
      <c r="A210" s="40" t="s">
        <v>977</v>
      </c>
      <c r="B210" s="40" t="s">
        <v>978</v>
      </c>
      <c r="C210" s="40" t="s">
        <v>1006</v>
      </c>
      <c r="D210" s="40">
        <v>27</v>
      </c>
      <c r="E210" s="40"/>
      <c r="F210" s="43">
        <f t="shared" si="6"/>
        <v>0</v>
      </c>
      <c r="G210" s="40">
        <v>9</v>
      </c>
      <c r="H210" s="40"/>
      <c r="I210" s="43">
        <f t="shared" si="7"/>
        <v>0</v>
      </c>
      <c r="J210" s="40">
        <v>36</v>
      </c>
    </row>
    <row r="211" spans="1:10" x14ac:dyDescent="0.35">
      <c r="A211" s="40" t="s">
        <v>977</v>
      </c>
      <c r="B211" s="40" t="s">
        <v>978</v>
      </c>
      <c r="C211" s="40" t="s">
        <v>1007</v>
      </c>
      <c r="D211" s="40">
        <v>23</v>
      </c>
      <c r="E211" s="40"/>
      <c r="F211" s="43">
        <f t="shared" si="6"/>
        <v>0</v>
      </c>
      <c r="G211" s="40">
        <v>2</v>
      </c>
      <c r="H211" s="40"/>
      <c r="I211" s="43">
        <f t="shared" si="7"/>
        <v>0</v>
      </c>
      <c r="J211" s="40">
        <v>25</v>
      </c>
    </row>
    <row r="212" spans="1:10" x14ac:dyDescent="0.35">
      <c r="A212" s="40" t="s">
        <v>977</v>
      </c>
      <c r="B212" s="40" t="s">
        <v>978</v>
      </c>
      <c r="C212" s="40" t="s">
        <v>1008</v>
      </c>
      <c r="D212" s="40">
        <v>14</v>
      </c>
      <c r="E212" s="40"/>
      <c r="F212" s="43">
        <f t="shared" si="6"/>
        <v>0</v>
      </c>
      <c r="G212" s="40">
        <v>2</v>
      </c>
      <c r="H212" s="40"/>
      <c r="I212" s="43">
        <f t="shared" si="7"/>
        <v>0</v>
      </c>
      <c r="J212" s="40">
        <v>16</v>
      </c>
    </row>
    <row r="213" spans="1:10" x14ac:dyDescent="0.35">
      <c r="A213" s="40" t="s">
        <v>977</v>
      </c>
      <c r="B213" s="40" t="s">
        <v>978</v>
      </c>
      <c r="C213" s="40" t="s">
        <v>1009</v>
      </c>
      <c r="D213" s="40">
        <v>132</v>
      </c>
      <c r="E213" s="40"/>
      <c r="F213" s="43">
        <f t="shared" si="6"/>
        <v>0</v>
      </c>
      <c r="G213" s="40">
        <v>29</v>
      </c>
      <c r="H213" s="40"/>
      <c r="I213" s="43">
        <f t="shared" si="7"/>
        <v>0</v>
      </c>
      <c r="J213" s="40">
        <v>161</v>
      </c>
    </row>
    <row r="214" spans="1:10" x14ac:dyDescent="0.35">
      <c r="A214" s="40" t="s">
        <v>977</v>
      </c>
      <c r="B214" s="40" t="s">
        <v>978</v>
      </c>
      <c r="C214" s="40" t="s">
        <v>1010</v>
      </c>
      <c r="D214" s="40">
        <v>99</v>
      </c>
      <c r="E214" s="40"/>
      <c r="F214" s="43">
        <f t="shared" si="6"/>
        <v>0</v>
      </c>
      <c r="G214" s="40">
        <v>15</v>
      </c>
      <c r="H214" s="40"/>
      <c r="I214" s="43">
        <f t="shared" si="7"/>
        <v>0</v>
      </c>
      <c r="J214" s="40">
        <v>114</v>
      </c>
    </row>
    <row r="215" spans="1:10" x14ac:dyDescent="0.35">
      <c r="A215" s="40" t="s">
        <v>977</v>
      </c>
      <c r="B215" s="40" t="s">
        <v>978</v>
      </c>
      <c r="C215" s="40" t="s">
        <v>1011</v>
      </c>
      <c r="D215" s="40">
        <v>93</v>
      </c>
      <c r="E215" s="40"/>
      <c r="F215" s="43">
        <f t="shared" si="6"/>
        <v>0</v>
      </c>
      <c r="G215" s="40">
        <v>20</v>
      </c>
      <c r="H215" s="40"/>
      <c r="I215" s="43">
        <f t="shared" si="7"/>
        <v>0</v>
      </c>
      <c r="J215" s="40">
        <v>113</v>
      </c>
    </row>
    <row r="216" spans="1:10" x14ac:dyDescent="0.35">
      <c r="A216" s="40" t="s">
        <v>977</v>
      </c>
      <c r="B216" s="40" t="s">
        <v>978</v>
      </c>
      <c r="C216" s="40" t="s">
        <v>1012</v>
      </c>
      <c r="D216" s="40">
        <v>71</v>
      </c>
      <c r="E216" s="40"/>
      <c r="F216" s="43">
        <f t="shared" si="6"/>
        <v>0</v>
      </c>
      <c r="G216" s="40">
        <v>16</v>
      </c>
      <c r="H216" s="40"/>
      <c r="I216" s="43">
        <f t="shared" si="7"/>
        <v>0</v>
      </c>
      <c r="J216" s="40">
        <v>87</v>
      </c>
    </row>
    <row r="217" spans="1:10" x14ac:dyDescent="0.35">
      <c r="A217" s="40" t="s">
        <v>977</v>
      </c>
      <c r="B217" s="40" t="s">
        <v>978</v>
      </c>
      <c r="C217" s="40" t="s">
        <v>1013</v>
      </c>
      <c r="D217" s="40">
        <v>42</v>
      </c>
      <c r="E217" s="40"/>
      <c r="F217" s="43">
        <f t="shared" si="6"/>
        <v>0</v>
      </c>
      <c r="G217" s="40">
        <v>5</v>
      </c>
      <c r="H217" s="40"/>
      <c r="I217" s="43">
        <f t="shared" si="7"/>
        <v>0</v>
      </c>
      <c r="J217" s="40">
        <v>47</v>
      </c>
    </row>
    <row r="218" spans="1:10" x14ac:dyDescent="0.35">
      <c r="A218" s="40" t="s">
        <v>977</v>
      </c>
      <c r="B218" s="40" t="s">
        <v>978</v>
      </c>
      <c r="C218" s="40" t="s">
        <v>1014</v>
      </c>
      <c r="D218" s="40">
        <v>49</v>
      </c>
      <c r="E218" s="40"/>
      <c r="F218" s="43">
        <f t="shared" si="6"/>
        <v>0</v>
      </c>
      <c r="G218" s="40">
        <v>9</v>
      </c>
      <c r="H218" s="40"/>
      <c r="I218" s="43">
        <f t="shared" si="7"/>
        <v>0</v>
      </c>
      <c r="J218" s="40">
        <v>58</v>
      </c>
    </row>
    <row r="219" spans="1:10" x14ac:dyDescent="0.35">
      <c r="A219" s="40" t="s">
        <v>977</v>
      </c>
      <c r="B219" s="40" t="s">
        <v>978</v>
      </c>
      <c r="C219" s="40" t="s">
        <v>1015</v>
      </c>
      <c r="D219" s="40">
        <v>109</v>
      </c>
      <c r="E219" s="40">
        <v>1</v>
      </c>
      <c r="F219" s="43">
        <f t="shared" si="6"/>
        <v>9.1743119266055051E-3</v>
      </c>
      <c r="G219" s="40">
        <v>17</v>
      </c>
      <c r="H219" s="40"/>
      <c r="I219" s="43">
        <f t="shared" si="7"/>
        <v>0</v>
      </c>
      <c r="J219" s="40">
        <v>126</v>
      </c>
    </row>
    <row r="220" spans="1:10" x14ac:dyDescent="0.35">
      <c r="A220" s="40" t="s">
        <v>977</v>
      </c>
      <c r="B220" s="40" t="s">
        <v>978</v>
      </c>
      <c r="C220" s="40" t="s">
        <v>1016</v>
      </c>
      <c r="D220" s="40">
        <v>77</v>
      </c>
      <c r="E220" s="40"/>
      <c r="F220" s="43">
        <f t="shared" si="6"/>
        <v>0</v>
      </c>
      <c r="G220" s="40">
        <v>11</v>
      </c>
      <c r="H220" s="40"/>
      <c r="I220" s="43">
        <f t="shared" si="7"/>
        <v>0</v>
      </c>
      <c r="J220" s="40">
        <v>88</v>
      </c>
    </row>
    <row r="221" spans="1:10" x14ac:dyDescent="0.35">
      <c r="A221" s="40" t="s">
        <v>977</v>
      </c>
      <c r="B221" s="40" t="s">
        <v>978</v>
      </c>
      <c r="C221" s="40" t="s">
        <v>1017</v>
      </c>
      <c r="D221" s="40">
        <v>72</v>
      </c>
      <c r="E221" s="40"/>
      <c r="F221" s="43">
        <f t="shared" si="6"/>
        <v>0</v>
      </c>
      <c r="G221" s="40">
        <v>18</v>
      </c>
      <c r="H221" s="40"/>
      <c r="I221" s="43">
        <f t="shared" si="7"/>
        <v>0</v>
      </c>
      <c r="J221" s="40">
        <v>90</v>
      </c>
    </row>
    <row r="222" spans="1:10" x14ac:dyDescent="0.35">
      <c r="A222" s="40" t="s">
        <v>977</v>
      </c>
      <c r="B222" s="40" t="s">
        <v>978</v>
      </c>
      <c r="C222" s="40" t="s">
        <v>1018</v>
      </c>
      <c r="D222" s="40">
        <v>38</v>
      </c>
      <c r="E222" s="40"/>
      <c r="F222" s="43">
        <f t="shared" si="6"/>
        <v>0</v>
      </c>
      <c r="G222" s="40">
        <v>7</v>
      </c>
      <c r="H222" s="40"/>
      <c r="I222" s="43">
        <f t="shared" si="7"/>
        <v>0</v>
      </c>
      <c r="J222" s="40">
        <v>45</v>
      </c>
    </row>
    <row r="223" spans="1:10" x14ac:dyDescent="0.35">
      <c r="A223" s="40" t="s">
        <v>977</v>
      </c>
      <c r="B223" s="40" t="s">
        <v>978</v>
      </c>
      <c r="C223" s="40" t="s">
        <v>1019</v>
      </c>
      <c r="D223" s="40">
        <v>34</v>
      </c>
      <c r="E223" s="40"/>
      <c r="F223" s="43">
        <f t="shared" si="6"/>
        <v>0</v>
      </c>
      <c r="G223" s="40">
        <v>8</v>
      </c>
      <c r="H223" s="40"/>
      <c r="I223" s="43">
        <f t="shared" si="7"/>
        <v>0</v>
      </c>
      <c r="J223" s="40">
        <v>42</v>
      </c>
    </row>
    <row r="224" spans="1:10" x14ac:dyDescent="0.35">
      <c r="A224" s="40" t="s">
        <v>977</v>
      </c>
      <c r="B224" s="40" t="s">
        <v>978</v>
      </c>
      <c r="C224" s="40" t="s">
        <v>1020</v>
      </c>
      <c r="D224" s="40">
        <v>30</v>
      </c>
      <c r="E224" s="40"/>
      <c r="F224" s="43">
        <f t="shared" si="6"/>
        <v>0</v>
      </c>
      <c r="G224" s="40">
        <v>4</v>
      </c>
      <c r="H224" s="40"/>
      <c r="I224" s="43">
        <f t="shared" si="7"/>
        <v>0</v>
      </c>
      <c r="J224" s="40">
        <v>34</v>
      </c>
    </row>
    <row r="225" spans="1:10" x14ac:dyDescent="0.35">
      <c r="A225" s="40" t="s">
        <v>977</v>
      </c>
      <c r="B225" s="40" t="s">
        <v>978</v>
      </c>
      <c r="C225" s="40" t="s">
        <v>1021</v>
      </c>
      <c r="D225" s="40">
        <v>90</v>
      </c>
      <c r="E225" s="40"/>
      <c r="F225" s="43">
        <f t="shared" si="6"/>
        <v>0</v>
      </c>
      <c r="G225" s="40">
        <v>19</v>
      </c>
      <c r="H225" s="40"/>
      <c r="I225" s="43">
        <f t="shared" si="7"/>
        <v>0</v>
      </c>
      <c r="J225" s="40">
        <v>109</v>
      </c>
    </row>
    <row r="226" spans="1:10" x14ac:dyDescent="0.35">
      <c r="A226" s="40" t="s">
        <v>977</v>
      </c>
      <c r="B226" s="40" t="s">
        <v>978</v>
      </c>
      <c r="C226" s="40" t="s">
        <v>1022</v>
      </c>
      <c r="D226" s="40">
        <v>74</v>
      </c>
      <c r="E226" s="40"/>
      <c r="F226" s="43">
        <f t="shared" si="6"/>
        <v>0</v>
      </c>
      <c r="G226" s="40">
        <v>14</v>
      </c>
      <c r="H226" s="40"/>
      <c r="I226" s="43">
        <f t="shared" si="7"/>
        <v>0</v>
      </c>
      <c r="J226" s="40">
        <v>88</v>
      </c>
    </row>
    <row r="227" spans="1:10" x14ac:dyDescent="0.35">
      <c r="A227" s="40" t="s">
        <v>977</v>
      </c>
      <c r="B227" s="40" t="s">
        <v>978</v>
      </c>
      <c r="C227" s="40" t="s">
        <v>1023</v>
      </c>
      <c r="D227" s="40">
        <v>77</v>
      </c>
      <c r="E227" s="40"/>
      <c r="F227" s="43">
        <f t="shared" si="6"/>
        <v>0</v>
      </c>
      <c r="G227" s="40">
        <v>13</v>
      </c>
      <c r="H227" s="40"/>
      <c r="I227" s="43">
        <f t="shared" si="7"/>
        <v>0</v>
      </c>
      <c r="J227" s="40">
        <v>90</v>
      </c>
    </row>
    <row r="228" spans="1:10" x14ac:dyDescent="0.35">
      <c r="A228" s="40" t="s">
        <v>977</v>
      </c>
      <c r="B228" s="40" t="s">
        <v>978</v>
      </c>
      <c r="C228" s="40" t="s">
        <v>1024</v>
      </c>
      <c r="D228" s="40">
        <v>133</v>
      </c>
      <c r="E228" s="40">
        <v>2</v>
      </c>
      <c r="F228" s="43">
        <f t="shared" si="6"/>
        <v>1.5037593984962405E-2</v>
      </c>
      <c r="G228" s="40">
        <v>22</v>
      </c>
      <c r="H228" s="40">
        <v>1</v>
      </c>
      <c r="I228" s="43">
        <f t="shared" si="7"/>
        <v>4.5454545454545456E-2</v>
      </c>
      <c r="J228" s="40">
        <v>155</v>
      </c>
    </row>
    <row r="229" spans="1:10" x14ac:dyDescent="0.35">
      <c r="A229" s="40" t="s">
        <v>977</v>
      </c>
      <c r="B229" s="40" t="s">
        <v>978</v>
      </c>
      <c r="C229" s="40" t="s">
        <v>1025</v>
      </c>
      <c r="D229" s="40">
        <v>114</v>
      </c>
      <c r="E229" s="40"/>
      <c r="F229" s="43">
        <f t="shared" si="6"/>
        <v>0</v>
      </c>
      <c r="G229" s="40">
        <v>21</v>
      </c>
      <c r="H229" s="40"/>
      <c r="I229" s="43">
        <f t="shared" si="7"/>
        <v>0</v>
      </c>
      <c r="J229" s="40">
        <v>135</v>
      </c>
    </row>
    <row r="230" spans="1:10" x14ac:dyDescent="0.35">
      <c r="A230" s="40" t="s">
        <v>977</v>
      </c>
      <c r="B230" s="40" t="s">
        <v>978</v>
      </c>
      <c r="C230" s="40" t="s">
        <v>1026</v>
      </c>
      <c r="D230" s="40">
        <v>117</v>
      </c>
      <c r="E230" s="40"/>
      <c r="F230" s="43">
        <f t="shared" si="6"/>
        <v>0</v>
      </c>
      <c r="G230" s="40">
        <v>32</v>
      </c>
      <c r="H230" s="40"/>
      <c r="I230" s="43">
        <f t="shared" si="7"/>
        <v>0</v>
      </c>
      <c r="J230" s="40">
        <v>149</v>
      </c>
    </row>
    <row r="231" spans="1:10" x14ac:dyDescent="0.35">
      <c r="A231" s="40" t="s">
        <v>977</v>
      </c>
      <c r="B231" s="40" t="s">
        <v>978</v>
      </c>
      <c r="C231" s="40" t="s">
        <v>1027</v>
      </c>
      <c r="D231" s="40">
        <v>96</v>
      </c>
      <c r="E231" s="40">
        <v>1</v>
      </c>
      <c r="F231" s="43">
        <f t="shared" si="6"/>
        <v>1.0416666666666666E-2</v>
      </c>
      <c r="G231" s="40">
        <v>17</v>
      </c>
      <c r="H231" s="40"/>
      <c r="I231" s="43">
        <f t="shared" si="7"/>
        <v>0</v>
      </c>
      <c r="J231" s="40">
        <v>113</v>
      </c>
    </row>
    <row r="232" spans="1:10" x14ac:dyDescent="0.35">
      <c r="A232" s="40" t="s">
        <v>977</v>
      </c>
      <c r="B232" s="40" t="s">
        <v>978</v>
      </c>
      <c r="C232" s="40" t="s">
        <v>1028</v>
      </c>
      <c r="D232" s="40">
        <v>69</v>
      </c>
      <c r="E232" s="40">
        <v>1</v>
      </c>
      <c r="F232" s="43">
        <f t="shared" si="6"/>
        <v>1.4492753623188406E-2</v>
      </c>
      <c r="G232" s="40">
        <v>20</v>
      </c>
      <c r="H232" s="40"/>
      <c r="I232" s="43">
        <f t="shared" si="7"/>
        <v>0</v>
      </c>
      <c r="J232" s="40">
        <v>89</v>
      </c>
    </row>
    <row r="233" spans="1:10" x14ac:dyDescent="0.35">
      <c r="A233" s="40" t="s">
        <v>977</v>
      </c>
      <c r="B233" s="40" t="s">
        <v>978</v>
      </c>
      <c r="C233" s="40" t="s">
        <v>1029</v>
      </c>
      <c r="D233" s="40">
        <v>73</v>
      </c>
      <c r="E233" s="40"/>
      <c r="F233" s="43">
        <f t="shared" si="6"/>
        <v>0</v>
      </c>
      <c r="G233" s="40">
        <v>15</v>
      </c>
      <c r="H233" s="40"/>
      <c r="I233" s="43">
        <f t="shared" si="7"/>
        <v>0</v>
      </c>
      <c r="J233" s="40">
        <v>88</v>
      </c>
    </row>
    <row r="234" spans="1:10" x14ac:dyDescent="0.35">
      <c r="A234" s="40" t="s">
        <v>977</v>
      </c>
      <c r="B234" s="40" t="s">
        <v>978</v>
      </c>
      <c r="C234" s="40" t="s">
        <v>1030</v>
      </c>
      <c r="D234" s="40">
        <v>72</v>
      </c>
      <c r="E234" s="40"/>
      <c r="F234" s="43">
        <f t="shared" si="6"/>
        <v>0</v>
      </c>
      <c r="G234" s="40">
        <v>19</v>
      </c>
      <c r="H234" s="40"/>
      <c r="I234" s="43">
        <f t="shared" si="7"/>
        <v>0</v>
      </c>
      <c r="J234" s="40">
        <v>91</v>
      </c>
    </row>
    <row r="235" spans="1:10" x14ac:dyDescent="0.35">
      <c r="A235" s="40" t="s">
        <v>977</v>
      </c>
      <c r="B235" s="40" t="s">
        <v>978</v>
      </c>
      <c r="C235" s="40" t="s">
        <v>1031</v>
      </c>
      <c r="D235" s="40">
        <v>53</v>
      </c>
      <c r="E235" s="40"/>
      <c r="F235" s="43">
        <f t="shared" si="6"/>
        <v>0</v>
      </c>
      <c r="G235" s="40">
        <v>12</v>
      </c>
      <c r="H235" s="40"/>
      <c r="I235" s="43">
        <f t="shared" si="7"/>
        <v>0</v>
      </c>
      <c r="J235" s="40">
        <v>65</v>
      </c>
    </row>
    <row r="236" spans="1:10" x14ac:dyDescent="0.35">
      <c r="A236" s="40" t="s">
        <v>977</v>
      </c>
      <c r="B236" s="40" t="s">
        <v>978</v>
      </c>
      <c r="C236" s="40" t="s">
        <v>1032</v>
      </c>
      <c r="D236" s="40">
        <v>52</v>
      </c>
      <c r="E236" s="40"/>
      <c r="F236" s="43">
        <f t="shared" si="6"/>
        <v>0</v>
      </c>
      <c r="G236" s="40">
        <v>15</v>
      </c>
      <c r="H236" s="40"/>
      <c r="I236" s="43">
        <f t="shared" si="7"/>
        <v>0</v>
      </c>
      <c r="J236" s="40">
        <v>67</v>
      </c>
    </row>
    <row r="237" spans="1:10" x14ac:dyDescent="0.35">
      <c r="A237" s="40" t="s">
        <v>977</v>
      </c>
      <c r="B237" s="40" t="s">
        <v>978</v>
      </c>
      <c r="C237" s="40" t="s">
        <v>1033</v>
      </c>
      <c r="D237" s="40">
        <v>184</v>
      </c>
      <c r="E237" s="40"/>
      <c r="F237" s="43">
        <f t="shared" si="6"/>
        <v>0</v>
      </c>
      <c r="G237" s="40">
        <v>40</v>
      </c>
      <c r="H237" s="40"/>
      <c r="I237" s="43">
        <f t="shared" si="7"/>
        <v>0</v>
      </c>
      <c r="J237" s="40">
        <v>224</v>
      </c>
    </row>
    <row r="238" spans="1:10" x14ac:dyDescent="0.35">
      <c r="A238" s="40" t="s">
        <v>977</v>
      </c>
      <c r="B238" s="40" t="s">
        <v>978</v>
      </c>
      <c r="C238" s="40" t="s">
        <v>1034</v>
      </c>
      <c r="D238" s="40">
        <v>121</v>
      </c>
      <c r="E238" s="40"/>
      <c r="F238" s="43">
        <f t="shared" si="6"/>
        <v>0</v>
      </c>
      <c r="G238" s="40">
        <v>23</v>
      </c>
      <c r="H238" s="40"/>
      <c r="I238" s="43">
        <f t="shared" si="7"/>
        <v>0</v>
      </c>
      <c r="J238" s="40">
        <v>144</v>
      </c>
    </row>
    <row r="239" spans="1:10" x14ac:dyDescent="0.35">
      <c r="A239" s="40" t="s">
        <v>977</v>
      </c>
      <c r="B239" s="40" t="s">
        <v>978</v>
      </c>
      <c r="C239" s="40" t="s">
        <v>1035</v>
      </c>
      <c r="D239" s="40">
        <v>146</v>
      </c>
      <c r="E239" s="40"/>
      <c r="F239" s="43">
        <f t="shared" si="6"/>
        <v>0</v>
      </c>
      <c r="G239" s="40">
        <v>26</v>
      </c>
      <c r="H239" s="40"/>
      <c r="I239" s="43">
        <f t="shared" si="7"/>
        <v>0</v>
      </c>
      <c r="J239" s="40">
        <v>172</v>
      </c>
    </row>
    <row r="240" spans="1:10" x14ac:dyDescent="0.35">
      <c r="A240" s="40" t="s">
        <v>977</v>
      </c>
      <c r="B240" s="40" t="s">
        <v>1036</v>
      </c>
      <c r="C240" s="40" t="s">
        <v>1037</v>
      </c>
      <c r="D240" s="40">
        <v>23</v>
      </c>
      <c r="E240" s="40">
        <v>1</v>
      </c>
      <c r="F240" s="43">
        <f t="shared" si="6"/>
        <v>4.3478260869565216E-2</v>
      </c>
      <c r="G240" s="40">
        <v>3</v>
      </c>
      <c r="H240" s="40"/>
      <c r="I240" s="43">
        <f t="shared" si="7"/>
        <v>0</v>
      </c>
      <c r="J240" s="40">
        <v>26</v>
      </c>
    </row>
    <row r="241" spans="1:10" x14ac:dyDescent="0.35">
      <c r="A241" s="40" t="s">
        <v>977</v>
      </c>
      <c r="B241" s="40" t="s">
        <v>1038</v>
      </c>
      <c r="C241" s="40" t="s">
        <v>1039</v>
      </c>
      <c r="D241" s="40">
        <v>1</v>
      </c>
      <c r="E241" s="40"/>
      <c r="F241" s="43">
        <f t="shared" si="6"/>
        <v>0</v>
      </c>
      <c r="G241" s="40"/>
      <c r="H241" s="40"/>
      <c r="I241" s="43"/>
      <c r="J241" s="40">
        <v>1</v>
      </c>
    </row>
    <row r="242" spans="1:10" x14ac:dyDescent="0.35">
      <c r="A242" s="40" t="s">
        <v>977</v>
      </c>
      <c r="B242" s="40" t="s">
        <v>1038</v>
      </c>
      <c r="C242" s="40" t="s">
        <v>1040</v>
      </c>
      <c r="D242" s="40">
        <v>6</v>
      </c>
      <c r="E242" s="40"/>
      <c r="F242" s="43">
        <f t="shared" si="6"/>
        <v>0</v>
      </c>
      <c r="G242" s="40"/>
      <c r="H242" s="40"/>
      <c r="I242" s="43"/>
      <c r="J242" s="40">
        <v>6</v>
      </c>
    </row>
    <row r="243" spans="1:10" x14ac:dyDescent="0.35">
      <c r="A243" s="40" t="s">
        <v>977</v>
      </c>
      <c r="B243" s="40" t="s">
        <v>1038</v>
      </c>
      <c r="C243" s="40" t="s">
        <v>1041</v>
      </c>
      <c r="D243" s="40">
        <v>5</v>
      </c>
      <c r="E243" s="40"/>
      <c r="F243" s="43">
        <f t="shared" si="6"/>
        <v>0</v>
      </c>
      <c r="G243" s="40">
        <v>2</v>
      </c>
      <c r="H243" s="40"/>
      <c r="I243" s="43">
        <f t="shared" si="7"/>
        <v>0</v>
      </c>
      <c r="J243" s="40">
        <v>7</v>
      </c>
    </row>
    <row r="244" spans="1:10" x14ac:dyDescent="0.35">
      <c r="A244" s="40" t="s">
        <v>977</v>
      </c>
      <c r="B244" s="40" t="s">
        <v>1042</v>
      </c>
      <c r="C244" s="40" t="s">
        <v>1043</v>
      </c>
      <c r="D244" s="40">
        <v>3</v>
      </c>
      <c r="E244" s="40"/>
      <c r="F244" s="43">
        <f t="shared" si="6"/>
        <v>0</v>
      </c>
      <c r="G244" s="40"/>
      <c r="H244" s="40"/>
      <c r="I244" s="43"/>
      <c r="J244" s="40">
        <v>3</v>
      </c>
    </row>
    <row r="245" spans="1:10" x14ac:dyDescent="0.35">
      <c r="A245" s="40" t="s">
        <v>977</v>
      </c>
      <c r="B245" s="40" t="s">
        <v>1044</v>
      </c>
      <c r="C245" s="40" t="s">
        <v>1045</v>
      </c>
      <c r="D245" s="40">
        <v>5</v>
      </c>
      <c r="E245" s="40"/>
      <c r="F245" s="43">
        <f t="shared" si="6"/>
        <v>0</v>
      </c>
      <c r="G245" s="40">
        <v>4</v>
      </c>
      <c r="H245" s="40"/>
      <c r="I245" s="43">
        <f t="shared" si="7"/>
        <v>0</v>
      </c>
      <c r="J245" s="40">
        <v>9</v>
      </c>
    </row>
    <row r="246" spans="1:10" x14ac:dyDescent="0.35">
      <c r="A246" s="40" t="s">
        <v>1046</v>
      </c>
      <c r="B246" s="40" t="s">
        <v>1047</v>
      </c>
      <c r="C246" s="40" t="s">
        <v>1048</v>
      </c>
      <c r="D246" s="40">
        <v>33</v>
      </c>
      <c r="E246" s="40">
        <v>12</v>
      </c>
      <c r="F246" s="43">
        <f t="shared" si="6"/>
        <v>0.36363636363636365</v>
      </c>
      <c r="G246" s="40"/>
      <c r="H246" s="40"/>
      <c r="I246" s="43"/>
      <c r="J246" s="40">
        <v>33</v>
      </c>
    </row>
    <row r="247" spans="1:10" x14ac:dyDescent="0.35">
      <c r="A247" s="40" t="s">
        <v>1049</v>
      </c>
      <c r="B247" s="40" t="s">
        <v>1050</v>
      </c>
      <c r="C247" s="40" t="s">
        <v>1051</v>
      </c>
      <c r="D247" s="40">
        <v>17</v>
      </c>
      <c r="E247" s="40"/>
      <c r="F247" s="43">
        <f t="shared" si="6"/>
        <v>0</v>
      </c>
      <c r="G247" s="40">
        <v>18</v>
      </c>
      <c r="H247" s="40"/>
      <c r="I247" s="43">
        <f t="shared" si="7"/>
        <v>0</v>
      </c>
      <c r="J247" s="40">
        <v>35</v>
      </c>
    </row>
    <row r="248" spans="1:10" x14ac:dyDescent="0.35">
      <c r="A248" s="40" t="s">
        <v>1049</v>
      </c>
      <c r="B248" s="40" t="s">
        <v>1050</v>
      </c>
      <c r="C248" s="40" t="s">
        <v>1052</v>
      </c>
      <c r="D248" s="40">
        <v>20</v>
      </c>
      <c r="E248" s="40"/>
      <c r="F248" s="43">
        <f t="shared" si="6"/>
        <v>0</v>
      </c>
      <c r="G248" s="40">
        <v>30</v>
      </c>
      <c r="H248" s="40"/>
      <c r="I248" s="43">
        <f t="shared" si="7"/>
        <v>0</v>
      </c>
      <c r="J248" s="40">
        <v>50</v>
      </c>
    </row>
    <row r="249" spans="1:10" x14ac:dyDescent="0.35">
      <c r="A249" s="40" t="s">
        <v>1049</v>
      </c>
      <c r="B249" s="40" t="s">
        <v>1050</v>
      </c>
      <c r="C249" s="40" t="s">
        <v>1053</v>
      </c>
      <c r="D249" s="40">
        <v>22</v>
      </c>
      <c r="E249" s="40"/>
      <c r="F249" s="43">
        <f t="shared" si="6"/>
        <v>0</v>
      </c>
      <c r="G249" s="40">
        <v>26</v>
      </c>
      <c r="H249" s="40"/>
      <c r="I249" s="43">
        <f t="shared" si="7"/>
        <v>0</v>
      </c>
      <c r="J249" s="40">
        <v>48</v>
      </c>
    </row>
    <row r="250" spans="1:10" x14ac:dyDescent="0.35">
      <c r="A250" s="40" t="s">
        <v>1049</v>
      </c>
      <c r="B250" s="40" t="s">
        <v>1050</v>
      </c>
      <c r="C250" s="40" t="s">
        <v>1054</v>
      </c>
      <c r="D250" s="40">
        <v>45</v>
      </c>
      <c r="E250" s="40"/>
      <c r="F250" s="43">
        <f t="shared" si="6"/>
        <v>0</v>
      </c>
      <c r="G250" s="40">
        <v>32</v>
      </c>
      <c r="H250" s="40"/>
      <c r="I250" s="43">
        <f t="shared" si="7"/>
        <v>0</v>
      </c>
      <c r="J250" s="40">
        <v>77</v>
      </c>
    </row>
    <row r="251" spans="1:10" x14ac:dyDescent="0.35">
      <c r="A251" s="40" t="s">
        <v>1049</v>
      </c>
      <c r="B251" s="40" t="s">
        <v>1050</v>
      </c>
      <c r="C251" s="40" t="s">
        <v>1055</v>
      </c>
      <c r="D251" s="40">
        <v>17</v>
      </c>
      <c r="E251" s="40"/>
      <c r="F251" s="43">
        <f t="shared" si="6"/>
        <v>0</v>
      </c>
      <c r="G251" s="40">
        <v>13</v>
      </c>
      <c r="H251" s="40"/>
      <c r="I251" s="43">
        <f t="shared" si="7"/>
        <v>0</v>
      </c>
      <c r="J251" s="40">
        <v>30</v>
      </c>
    </row>
    <row r="252" spans="1:10" x14ac:dyDescent="0.35">
      <c r="A252" s="40" t="s">
        <v>1049</v>
      </c>
      <c r="B252" s="40" t="s">
        <v>1050</v>
      </c>
      <c r="C252" s="40" t="s">
        <v>1056</v>
      </c>
      <c r="D252" s="40">
        <v>27</v>
      </c>
      <c r="E252" s="40"/>
      <c r="F252" s="43">
        <f t="shared" si="6"/>
        <v>0</v>
      </c>
      <c r="G252" s="40">
        <v>22</v>
      </c>
      <c r="H252" s="40"/>
      <c r="I252" s="43">
        <f t="shared" si="7"/>
        <v>0</v>
      </c>
      <c r="J252" s="40">
        <v>49</v>
      </c>
    </row>
    <row r="253" spans="1:10" x14ac:dyDescent="0.35">
      <c r="A253" s="40" t="s">
        <v>1049</v>
      </c>
      <c r="B253" s="40" t="s">
        <v>1050</v>
      </c>
      <c r="C253" s="40" t="s">
        <v>1057</v>
      </c>
      <c r="D253" s="40">
        <v>25</v>
      </c>
      <c r="E253" s="40"/>
      <c r="F253" s="43">
        <f t="shared" si="6"/>
        <v>0</v>
      </c>
      <c r="G253" s="40">
        <v>14</v>
      </c>
      <c r="H253" s="40"/>
      <c r="I253" s="43">
        <f t="shared" si="7"/>
        <v>0</v>
      </c>
      <c r="J253" s="40">
        <v>39</v>
      </c>
    </row>
    <row r="254" spans="1:10" x14ac:dyDescent="0.35">
      <c r="A254" s="40" t="s">
        <v>1049</v>
      </c>
      <c r="B254" s="40" t="s">
        <v>1050</v>
      </c>
      <c r="C254" s="40" t="s">
        <v>1058</v>
      </c>
      <c r="D254" s="40">
        <v>25</v>
      </c>
      <c r="E254" s="40"/>
      <c r="F254" s="43">
        <f t="shared" si="6"/>
        <v>0</v>
      </c>
      <c r="G254" s="40">
        <v>23</v>
      </c>
      <c r="H254" s="40"/>
      <c r="I254" s="43">
        <f t="shared" si="7"/>
        <v>0</v>
      </c>
      <c r="J254" s="40">
        <v>48</v>
      </c>
    </row>
    <row r="255" spans="1:10" x14ac:dyDescent="0.35">
      <c r="A255" s="40" t="s">
        <v>1049</v>
      </c>
      <c r="B255" s="40" t="s">
        <v>1050</v>
      </c>
      <c r="C255" s="40" t="s">
        <v>1059</v>
      </c>
      <c r="D255" s="40">
        <v>28</v>
      </c>
      <c r="E255" s="40"/>
      <c r="F255" s="43">
        <f t="shared" si="6"/>
        <v>0</v>
      </c>
      <c r="G255" s="40">
        <v>14</v>
      </c>
      <c r="H255" s="40"/>
      <c r="I255" s="43">
        <f t="shared" si="7"/>
        <v>0</v>
      </c>
      <c r="J255" s="40">
        <v>42</v>
      </c>
    </row>
    <row r="256" spans="1:10" x14ac:dyDescent="0.35">
      <c r="A256" s="40" t="s">
        <v>1049</v>
      </c>
      <c r="B256" s="40" t="s">
        <v>1050</v>
      </c>
      <c r="C256" s="40" t="s">
        <v>1060</v>
      </c>
      <c r="D256" s="40">
        <v>47</v>
      </c>
      <c r="E256" s="40"/>
      <c r="F256" s="43">
        <f t="shared" si="6"/>
        <v>0</v>
      </c>
      <c r="G256" s="40">
        <v>21</v>
      </c>
      <c r="H256" s="40"/>
      <c r="I256" s="43">
        <f t="shared" si="7"/>
        <v>0</v>
      </c>
      <c r="J256" s="40">
        <v>68</v>
      </c>
    </row>
    <row r="257" spans="1:10" x14ac:dyDescent="0.35">
      <c r="A257" s="40" t="s">
        <v>1061</v>
      </c>
      <c r="B257" s="40" t="s">
        <v>1062</v>
      </c>
      <c r="C257" s="40" t="s">
        <v>1063</v>
      </c>
      <c r="D257" s="40">
        <v>184</v>
      </c>
      <c r="E257" s="40"/>
      <c r="F257" s="43">
        <f t="shared" si="6"/>
        <v>0</v>
      </c>
      <c r="G257" s="40">
        <v>86</v>
      </c>
      <c r="H257" s="40"/>
      <c r="I257" s="43">
        <f t="shared" si="7"/>
        <v>0</v>
      </c>
      <c r="J257" s="40">
        <v>270</v>
      </c>
    </row>
    <row r="258" spans="1:10" x14ac:dyDescent="0.35">
      <c r="A258" s="40" t="s">
        <v>1061</v>
      </c>
      <c r="B258" s="40" t="s">
        <v>1062</v>
      </c>
      <c r="C258" s="40" t="s">
        <v>1064</v>
      </c>
      <c r="D258" s="40">
        <v>3</v>
      </c>
      <c r="E258" s="40"/>
      <c r="F258" s="43">
        <f t="shared" si="6"/>
        <v>0</v>
      </c>
      <c r="G258" s="40">
        <v>4</v>
      </c>
      <c r="H258" s="40"/>
      <c r="I258" s="43">
        <f t="shared" si="7"/>
        <v>0</v>
      </c>
      <c r="J258" s="40">
        <v>7</v>
      </c>
    </row>
    <row r="259" spans="1:10" x14ac:dyDescent="0.35">
      <c r="A259" s="40" t="s">
        <v>1061</v>
      </c>
      <c r="B259" s="40" t="s">
        <v>1062</v>
      </c>
      <c r="C259" s="40" t="s">
        <v>1065</v>
      </c>
      <c r="D259" s="40">
        <v>318</v>
      </c>
      <c r="E259" s="40">
        <v>59</v>
      </c>
      <c r="F259" s="43">
        <f t="shared" si="6"/>
        <v>0.18553459119496854</v>
      </c>
      <c r="G259" s="40">
        <v>152</v>
      </c>
      <c r="H259" s="40">
        <v>36</v>
      </c>
      <c r="I259" s="43">
        <f t="shared" si="7"/>
        <v>0.23684210526315788</v>
      </c>
      <c r="J259" s="40">
        <v>470</v>
      </c>
    </row>
    <row r="260" spans="1:10" x14ac:dyDescent="0.35">
      <c r="A260" s="40" t="s">
        <v>1061</v>
      </c>
      <c r="B260" s="40" t="s">
        <v>1062</v>
      </c>
      <c r="C260" s="40" t="s">
        <v>1066</v>
      </c>
      <c r="D260" s="40">
        <v>340</v>
      </c>
      <c r="E260" s="40">
        <v>71</v>
      </c>
      <c r="F260" s="43">
        <f t="shared" ref="F260:F323" si="8">E260/D260</f>
        <v>0.20882352941176471</v>
      </c>
      <c r="G260" s="40">
        <v>183</v>
      </c>
      <c r="H260" s="40">
        <v>37</v>
      </c>
      <c r="I260" s="43">
        <f t="shared" ref="I260:I323" si="9">H260/G260</f>
        <v>0.20218579234972678</v>
      </c>
      <c r="J260" s="40">
        <v>523</v>
      </c>
    </row>
    <row r="261" spans="1:10" x14ac:dyDescent="0.35">
      <c r="A261" s="40" t="s">
        <v>1061</v>
      </c>
      <c r="B261" s="40" t="s">
        <v>1062</v>
      </c>
      <c r="C261" s="40" t="s">
        <v>1067</v>
      </c>
      <c r="D261" s="40">
        <v>257</v>
      </c>
      <c r="E261" s="40">
        <v>46</v>
      </c>
      <c r="F261" s="43">
        <f t="shared" si="8"/>
        <v>0.17898832684824903</v>
      </c>
      <c r="G261" s="40">
        <v>148</v>
      </c>
      <c r="H261" s="40">
        <v>38</v>
      </c>
      <c r="I261" s="43">
        <f t="shared" si="9"/>
        <v>0.25675675675675674</v>
      </c>
      <c r="J261" s="40">
        <v>405</v>
      </c>
    </row>
    <row r="262" spans="1:10" x14ac:dyDescent="0.35">
      <c r="A262" s="40" t="s">
        <v>1061</v>
      </c>
      <c r="B262" s="40" t="s">
        <v>1062</v>
      </c>
      <c r="C262" s="40" t="s">
        <v>1068</v>
      </c>
      <c r="D262" s="40">
        <v>319</v>
      </c>
      <c r="E262" s="40">
        <v>76</v>
      </c>
      <c r="F262" s="43">
        <f t="shared" si="8"/>
        <v>0.23824451410658307</v>
      </c>
      <c r="G262" s="40">
        <v>144</v>
      </c>
      <c r="H262" s="40">
        <v>24</v>
      </c>
      <c r="I262" s="43">
        <f t="shared" si="9"/>
        <v>0.16666666666666666</v>
      </c>
      <c r="J262" s="40">
        <v>463</v>
      </c>
    </row>
    <row r="263" spans="1:10" x14ac:dyDescent="0.35">
      <c r="A263" s="40" t="s">
        <v>1061</v>
      </c>
      <c r="B263" s="40" t="s">
        <v>1062</v>
      </c>
      <c r="C263" s="40" t="s">
        <v>1069</v>
      </c>
      <c r="D263" s="40">
        <v>325</v>
      </c>
      <c r="E263" s="40">
        <v>75</v>
      </c>
      <c r="F263" s="43">
        <f t="shared" si="8"/>
        <v>0.23076923076923078</v>
      </c>
      <c r="G263" s="40">
        <v>137</v>
      </c>
      <c r="H263" s="40">
        <v>28</v>
      </c>
      <c r="I263" s="43">
        <f t="shared" si="9"/>
        <v>0.20437956204379562</v>
      </c>
      <c r="J263" s="40">
        <v>462</v>
      </c>
    </row>
    <row r="264" spans="1:10" x14ac:dyDescent="0.35">
      <c r="A264" s="40" t="s">
        <v>1070</v>
      </c>
      <c r="B264" s="40" t="s">
        <v>1071</v>
      </c>
      <c r="C264" s="40" t="s">
        <v>1072</v>
      </c>
      <c r="D264" s="40">
        <v>44</v>
      </c>
      <c r="E264" s="40"/>
      <c r="F264" s="43">
        <f t="shared" si="8"/>
        <v>0</v>
      </c>
      <c r="G264" s="40">
        <v>16</v>
      </c>
      <c r="H264" s="40"/>
      <c r="I264" s="43">
        <f t="shared" si="9"/>
        <v>0</v>
      </c>
      <c r="J264" s="40">
        <v>60</v>
      </c>
    </row>
    <row r="265" spans="1:10" x14ac:dyDescent="0.35">
      <c r="A265" s="40" t="s">
        <v>1070</v>
      </c>
      <c r="B265" s="40" t="s">
        <v>1071</v>
      </c>
      <c r="C265" s="40" t="s">
        <v>1073</v>
      </c>
      <c r="D265" s="40">
        <v>24</v>
      </c>
      <c r="E265" s="40"/>
      <c r="F265" s="43">
        <f t="shared" si="8"/>
        <v>0</v>
      </c>
      <c r="G265" s="40">
        <v>9</v>
      </c>
      <c r="H265" s="40"/>
      <c r="I265" s="43">
        <f t="shared" si="9"/>
        <v>0</v>
      </c>
      <c r="J265" s="40">
        <v>33</v>
      </c>
    </row>
    <row r="266" spans="1:10" x14ac:dyDescent="0.35">
      <c r="A266" s="40" t="s">
        <v>1070</v>
      </c>
      <c r="B266" s="40" t="s">
        <v>1071</v>
      </c>
      <c r="C266" s="40" t="s">
        <v>1074</v>
      </c>
      <c r="D266" s="40">
        <v>21</v>
      </c>
      <c r="E266" s="40"/>
      <c r="F266" s="43">
        <f t="shared" si="8"/>
        <v>0</v>
      </c>
      <c r="G266" s="40">
        <v>6</v>
      </c>
      <c r="H266" s="40"/>
      <c r="I266" s="43">
        <f t="shared" si="9"/>
        <v>0</v>
      </c>
      <c r="J266" s="40">
        <v>27</v>
      </c>
    </row>
    <row r="267" spans="1:10" x14ac:dyDescent="0.35">
      <c r="A267" s="40" t="s">
        <v>1075</v>
      </c>
      <c r="B267" s="40" t="s">
        <v>1076</v>
      </c>
      <c r="C267" s="40" t="s">
        <v>1077</v>
      </c>
      <c r="D267" s="40">
        <v>23</v>
      </c>
      <c r="E267" s="40"/>
      <c r="F267" s="43">
        <f t="shared" si="8"/>
        <v>0</v>
      </c>
      <c r="G267" s="40">
        <v>6</v>
      </c>
      <c r="H267" s="40"/>
      <c r="I267" s="43">
        <f t="shared" si="9"/>
        <v>0</v>
      </c>
      <c r="J267" s="40">
        <v>29</v>
      </c>
    </row>
    <row r="268" spans="1:10" x14ac:dyDescent="0.35">
      <c r="A268" s="40" t="s">
        <v>1075</v>
      </c>
      <c r="B268" s="40" t="s">
        <v>1076</v>
      </c>
      <c r="C268" s="40" t="s">
        <v>1078</v>
      </c>
      <c r="D268" s="40">
        <v>20</v>
      </c>
      <c r="E268" s="40"/>
      <c r="F268" s="43">
        <f t="shared" si="8"/>
        <v>0</v>
      </c>
      <c r="G268" s="40">
        <v>13</v>
      </c>
      <c r="H268" s="40"/>
      <c r="I268" s="43">
        <f t="shared" si="9"/>
        <v>0</v>
      </c>
      <c r="J268" s="40">
        <v>33</v>
      </c>
    </row>
    <row r="269" spans="1:10" x14ac:dyDescent="0.35">
      <c r="A269" s="40" t="s">
        <v>1075</v>
      </c>
      <c r="B269" s="40" t="s">
        <v>1076</v>
      </c>
      <c r="C269" s="40" t="s">
        <v>1079</v>
      </c>
      <c r="D269" s="40">
        <v>21</v>
      </c>
      <c r="E269" s="40"/>
      <c r="F269" s="43">
        <f t="shared" si="8"/>
        <v>0</v>
      </c>
      <c r="G269" s="40">
        <v>3</v>
      </c>
      <c r="H269" s="40"/>
      <c r="I269" s="43">
        <f t="shared" si="9"/>
        <v>0</v>
      </c>
      <c r="J269" s="40">
        <v>24</v>
      </c>
    </row>
    <row r="270" spans="1:10" x14ac:dyDescent="0.35">
      <c r="A270" s="40" t="s">
        <v>1080</v>
      </c>
      <c r="B270" s="40" t="s">
        <v>1080</v>
      </c>
      <c r="C270" s="40" t="s">
        <v>1081</v>
      </c>
      <c r="D270" s="40">
        <v>3</v>
      </c>
      <c r="E270" s="40">
        <v>1</v>
      </c>
      <c r="F270" s="43">
        <f t="shared" si="8"/>
        <v>0.33333333333333331</v>
      </c>
      <c r="G270" s="40">
        <v>4</v>
      </c>
      <c r="H270" s="40"/>
      <c r="I270" s="43">
        <f t="shared" si="9"/>
        <v>0</v>
      </c>
      <c r="J270" s="40">
        <v>7</v>
      </c>
    </row>
    <row r="271" spans="1:10" x14ac:dyDescent="0.35">
      <c r="A271" s="40" t="s">
        <v>1080</v>
      </c>
      <c r="B271" s="40" t="s">
        <v>1080</v>
      </c>
      <c r="C271" s="40" t="s">
        <v>1082</v>
      </c>
      <c r="D271" s="40">
        <v>1</v>
      </c>
      <c r="E271" s="40"/>
      <c r="F271" s="43">
        <f t="shared" si="8"/>
        <v>0</v>
      </c>
      <c r="G271" s="40">
        <v>1</v>
      </c>
      <c r="H271" s="40"/>
      <c r="I271" s="43">
        <f t="shared" si="9"/>
        <v>0</v>
      </c>
      <c r="J271" s="40">
        <v>2</v>
      </c>
    </row>
    <row r="272" spans="1:10" x14ac:dyDescent="0.35">
      <c r="A272" s="40" t="s">
        <v>1080</v>
      </c>
      <c r="B272" s="40" t="s">
        <v>1080</v>
      </c>
      <c r="C272" s="40" t="s">
        <v>1083</v>
      </c>
      <c r="D272" s="40">
        <v>6</v>
      </c>
      <c r="E272" s="40">
        <v>1</v>
      </c>
      <c r="F272" s="43">
        <f t="shared" si="8"/>
        <v>0.16666666666666666</v>
      </c>
      <c r="G272" s="40">
        <v>1</v>
      </c>
      <c r="H272" s="40"/>
      <c r="I272" s="43">
        <f t="shared" si="9"/>
        <v>0</v>
      </c>
      <c r="J272" s="40">
        <v>7</v>
      </c>
    </row>
    <row r="273" spans="1:10" x14ac:dyDescent="0.35">
      <c r="A273" s="40" t="s">
        <v>1080</v>
      </c>
      <c r="B273" s="40" t="s">
        <v>1080</v>
      </c>
      <c r="C273" s="40" t="s">
        <v>1084</v>
      </c>
      <c r="D273" s="40">
        <v>57</v>
      </c>
      <c r="E273" s="40">
        <v>18</v>
      </c>
      <c r="F273" s="43">
        <f t="shared" si="8"/>
        <v>0.31578947368421051</v>
      </c>
      <c r="G273" s="40">
        <v>25</v>
      </c>
      <c r="H273" s="40">
        <v>7</v>
      </c>
      <c r="I273" s="43">
        <f t="shared" si="9"/>
        <v>0.28000000000000003</v>
      </c>
      <c r="J273" s="40">
        <v>82</v>
      </c>
    </row>
    <row r="274" spans="1:10" x14ac:dyDescent="0.35">
      <c r="A274" s="40" t="s">
        <v>1080</v>
      </c>
      <c r="B274" s="40" t="s">
        <v>1080</v>
      </c>
      <c r="C274" s="40" t="s">
        <v>1085</v>
      </c>
      <c r="D274" s="40">
        <v>29</v>
      </c>
      <c r="E274" s="40">
        <v>2</v>
      </c>
      <c r="F274" s="43">
        <f t="shared" si="8"/>
        <v>6.8965517241379309E-2</v>
      </c>
      <c r="G274" s="40">
        <v>20</v>
      </c>
      <c r="H274" s="40">
        <v>1</v>
      </c>
      <c r="I274" s="43">
        <f t="shared" si="9"/>
        <v>0.05</v>
      </c>
      <c r="J274" s="40">
        <v>49</v>
      </c>
    </row>
    <row r="275" spans="1:10" x14ac:dyDescent="0.35">
      <c r="A275" s="40" t="s">
        <v>1080</v>
      </c>
      <c r="B275" s="40" t="s">
        <v>1080</v>
      </c>
      <c r="C275" s="40" t="s">
        <v>1086</v>
      </c>
      <c r="D275" s="40">
        <v>55</v>
      </c>
      <c r="E275" s="40">
        <v>6</v>
      </c>
      <c r="F275" s="43">
        <f t="shared" si="8"/>
        <v>0.10909090909090909</v>
      </c>
      <c r="G275" s="40">
        <v>30</v>
      </c>
      <c r="H275" s="40">
        <v>11</v>
      </c>
      <c r="I275" s="43">
        <f t="shared" si="9"/>
        <v>0.36666666666666664</v>
      </c>
      <c r="J275" s="40">
        <v>85</v>
      </c>
    </row>
    <row r="276" spans="1:10" x14ac:dyDescent="0.35">
      <c r="A276" s="40" t="s">
        <v>1080</v>
      </c>
      <c r="B276" s="40" t="s">
        <v>1080</v>
      </c>
      <c r="C276" s="40" t="s">
        <v>1087</v>
      </c>
      <c r="D276" s="40">
        <v>26</v>
      </c>
      <c r="E276" s="40">
        <v>5</v>
      </c>
      <c r="F276" s="43">
        <f t="shared" si="8"/>
        <v>0.19230769230769232</v>
      </c>
      <c r="G276" s="40">
        <v>11</v>
      </c>
      <c r="H276" s="40">
        <v>6</v>
      </c>
      <c r="I276" s="43">
        <f t="shared" si="9"/>
        <v>0.54545454545454541</v>
      </c>
      <c r="J276" s="40">
        <v>37</v>
      </c>
    </row>
    <row r="277" spans="1:10" x14ac:dyDescent="0.35">
      <c r="A277" s="40" t="s">
        <v>1080</v>
      </c>
      <c r="B277" s="40" t="s">
        <v>1080</v>
      </c>
      <c r="C277" s="40" t="s">
        <v>1088</v>
      </c>
      <c r="D277" s="40">
        <v>28</v>
      </c>
      <c r="E277" s="40">
        <v>12</v>
      </c>
      <c r="F277" s="43">
        <f t="shared" si="8"/>
        <v>0.42857142857142855</v>
      </c>
      <c r="G277" s="40">
        <v>17</v>
      </c>
      <c r="H277" s="40">
        <v>2</v>
      </c>
      <c r="I277" s="43">
        <f t="shared" si="9"/>
        <v>0.11764705882352941</v>
      </c>
      <c r="J277" s="40">
        <v>45</v>
      </c>
    </row>
    <row r="278" spans="1:10" x14ac:dyDescent="0.35">
      <c r="A278" s="40" t="s">
        <v>1080</v>
      </c>
      <c r="B278" s="40" t="s">
        <v>1080</v>
      </c>
      <c r="C278" s="40" t="s">
        <v>1089</v>
      </c>
      <c r="D278" s="40">
        <v>40</v>
      </c>
      <c r="E278" s="40">
        <v>12</v>
      </c>
      <c r="F278" s="43">
        <f t="shared" si="8"/>
        <v>0.3</v>
      </c>
      <c r="G278" s="40">
        <v>28</v>
      </c>
      <c r="H278" s="40">
        <v>10</v>
      </c>
      <c r="I278" s="43">
        <f t="shared" si="9"/>
        <v>0.35714285714285715</v>
      </c>
      <c r="J278" s="40">
        <v>68</v>
      </c>
    </row>
    <row r="279" spans="1:10" x14ac:dyDescent="0.35">
      <c r="A279" s="40" t="s">
        <v>1080</v>
      </c>
      <c r="B279" s="40" t="s">
        <v>1080</v>
      </c>
      <c r="C279" s="40" t="s">
        <v>1090</v>
      </c>
      <c r="D279" s="40">
        <v>114</v>
      </c>
      <c r="E279" s="40">
        <v>34</v>
      </c>
      <c r="F279" s="43">
        <f t="shared" si="8"/>
        <v>0.2982456140350877</v>
      </c>
      <c r="G279" s="40">
        <v>50</v>
      </c>
      <c r="H279" s="40">
        <v>14</v>
      </c>
      <c r="I279" s="43">
        <f t="shared" si="9"/>
        <v>0.28000000000000003</v>
      </c>
      <c r="J279" s="40">
        <v>164</v>
      </c>
    </row>
    <row r="280" spans="1:10" x14ac:dyDescent="0.35">
      <c r="A280" s="40" t="s">
        <v>1080</v>
      </c>
      <c r="B280" s="40" t="s">
        <v>1080</v>
      </c>
      <c r="C280" s="40" t="s">
        <v>1091</v>
      </c>
      <c r="D280" s="40">
        <v>60</v>
      </c>
      <c r="E280" s="40">
        <v>18</v>
      </c>
      <c r="F280" s="43">
        <f t="shared" si="8"/>
        <v>0.3</v>
      </c>
      <c r="G280" s="40">
        <v>34</v>
      </c>
      <c r="H280" s="40">
        <v>10</v>
      </c>
      <c r="I280" s="43">
        <f t="shared" si="9"/>
        <v>0.29411764705882354</v>
      </c>
      <c r="J280" s="40">
        <v>94</v>
      </c>
    </row>
    <row r="281" spans="1:10" x14ac:dyDescent="0.35">
      <c r="A281" s="40" t="s">
        <v>1080</v>
      </c>
      <c r="B281" s="40" t="s">
        <v>1080</v>
      </c>
      <c r="C281" s="40" t="s">
        <v>1092</v>
      </c>
      <c r="D281" s="40">
        <v>88</v>
      </c>
      <c r="E281" s="40"/>
      <c r="F281" s="43">
        <f t="shared" si="8"/>
        <v>0</v>
      </c>
      <c r="G281" s="40">
        <v>58</v>
      </c>
      <c r="H281" s="40"/>
      <c r="I281" s="43">
        <f t="shared" si="9"/>
        <v>0</v>
      </c>
      <c r="J281" s="40">
        <v>146</v>
      </c>
    </row>
    <row r="282" spans="1:10" x14ac:dyDescent="0.35">
      <c r="A282" s="40" t="s">
        <v>1080</v>
      </c>
      <c r="B282" s="40" t="s">
        <v>1080</v>
      </c>
      <c r="C282" s="40" t="s">
        <v>1093</v>
      </c>
      <c r="D282" s="40">
        <v>1</v>
      </c>
      <c r="E282" s="40"/>
      <c r="F282" s="43">
        <f t="shared" si="8"/>
        <v>0</v>
      </c>
      <c r="G282" s="40"/>
      <c r="H282" s="40"/>
      <c r="I282" s="43"/>
      <c r="J282" s="40">
        <v>1</v>
      </c>
    </row>
    <row r="283" spans="1:10" x14ac:dyDescent="0.35">
      <c r="A283" s="40" t="s">
        <v>1094</v>
      </c>
      <c r="B283" s="40" t="s">
        <v>1095</v>
      </c>
      <c r="C283" s="40" t="s">
        <v>1096</v>
      </c>
      <c r="D283" s="40">
        <v>51</v>
      </c>
      <c r="E283" s="40">
        <v>22</v>
      </c>
      <c r="F283" s="43">
        <f t="shared" si="8"/>
        <v>0.43137254901960786</v>
      </c>
      <c r="G283" s="40">
        <v>1</v>
      </c>
      <c r="H283" s="40">
        <v>1</v>
      </c>
      <c r="I283" s="43">
        <f t="shared" si="9"/>
        <v>1</v>
      </c>
      <c r="J283" s="40">
        <v>52</v>
      </c>
    </row>
    <row r="284" spans="1:10" x14ac:dyDescent="0.35">
      <c r="A284" s="40" t="s">
        <v>1094</v>
      </c>
      <c r="B284" s="40" t="s">
        <v>1095</v>
      </c>
      <c r="C284" s="40" t="s">
        <v>1097</v>
      </c>
      <c r="D284" s="40">
        <v>56</v>
      </c>
      <c r="E284" s="40">
        <v>28</v>
      </c>
      <c r="F284" s="43">
        <f t="shared" si="8"/>
        <v>0.5</v>
      </c>
      <c r="G284" s="40">
        <v>1</v>
      </c>
      <c r="H284" s="40"/>
      <c r="I284" s="43">
        <f t="shared" si="9"/>
        <v>0</v>
      </c>
      <c r="J284" s="40">
        <v>57</v>
      </c>
    </row>
    <row r="285" spans="1:10" x14ac:dyDescent="0.35">
      <c r="A285" s="40" t="s">
        <v>1094</v>
      </c>
      <c r="B285" s="40" t="s">
        <v>1095</v>
      </c>
      <c r="C285" s="40" t="s">
        <v>1098</v>
      </c>
      <c r="D285" s="40">
        <v>50</v>
      </c>
      <c r="E285" s="40">
        <v>16</v>
      </c>
      <c r="F285" s="43">
        <f t="shared" si="8"/>
        <v>0.32</v>
      </c>
      <c r="G285" s="40">
        <v>3</v>
      </c>
      <c r="H285" s="40">
        <v>2</v>
      </c>
      <c r="I285" s="43">
        <f t="shared" si="9"/>
        <v>0.66666666666666663</v>
      </c>
      <c r="J285" s="40">
        <v>53</v>
      </c>
    </row>
    <row r="286" spans="1:10" x14ac:dyDescent="0.35">
      <c r="A286" s="40" t="s">
        <v>1099</v>
      </c>
      <c r="B286" s="40" t="s">
        <v>1100</v>
      </c>
      <c r="C286" s="40" t="s">
        <v>1101</v>
      </c>
      <c r="D286" s="40">
        <v>22</v>
      </c>
      <c r="E286" s="40">
        <v>6</v>
      </c>
      <c r="F286" s="43">
        <f t="shared" si="8"/>
        <v>0.27272727272727271</v>
      </c>
      <c r="G286" s="40">
        <v>1</v>
      </c>
      <c r="H286" s="40"/>
      <c r="I286" s="43">
        <f t="shared" si="9"/>
        <v>0</v>
      </c>
      <c r="J286" s="40">
        <v>23</v>
      </c>
    </row>
    <row r="287" spans="1:10" x14ac:dyDescent="0.35">
      <c r="A287" s="40" t="s">
        <v>1099</v>
      </c>
      <c r="B287" s="40" t="s">
        <v>1100</v>
      </c>
      <c r="C287" s="40" t="s">
        <v>1102</v>
      </c>
      <c r="D287" s="40">
        <v>41</v>
      </c>
      <c r="E287" s="40">
        <v>7</v>
      </c>
      <c r="F287" s="43">
        <f t="shared" si="8"/>
        <v>0.17073170731707318</v>
      </c>
      <c r="G287" s="40">
        <v>2</v>
      </c>
      <c r="H287" s="40">
        <v>1</v>
      </c>
      <c r="I287" s="43">
        <f t="shared" si="9"/>
        <v>0.5</v>
      </c>
      <c r="J287" s="40">
        <v>43</v>
      </c>
    </row>
    <row r="288" spans="1:10" x14ac:dyDescent="0.35">
      <c r="A288" s="40" t="s">
        <v>1099</v>
      </c>
      <c r="B288" s="40" t="s">
        <v>1100</v>
      </c>
      <c r="C288" s="40" t="s">
        <v>1103</v>
      </c>
      <c r="D288" s="40">
        <v>31</v>
      </c>
      <c r="E288" s="40">
        <v>3</v>
      </c>
      <c r="F288" s="43">
        <f t="shared" si="8"/>
        <v>9.6774193548387094E-2</v>
      </c>
      <c r="G288" s="40"/>
      <c r="H288" s="40"/>
      <c r="I288" s="43"/>
      <c r="J288" s="40">
        <v>31</v>
      </c>
    </row>
    <row r="289" spans="1:10" x14ac:dyDescent="0.35">
      <c r="A289" s="40" t="s">
        <v>1104</v>
      </c>
      <c r="B289" s="40" t="s">
        <v>1105</v>
      </c>
      <c r="C289" s="40" t="s">
        <v>1106</v>
      </c>
      <c r="D289" s="40">
        <v>1</v>
      </c>
      <c r="E289" s="40"/>
      <c r="F289" s="43">
        <f t="shared" si="8"/>
        <v>0</v>
      </c>
      <c r="G289" s="40"/>
      <c r="H289" s="40"/>
      <c r="I289" s="43"/>
      <c r="J289" s="40">
        <v>1</v>
      </c>
    </row>
    <row r="290" spans="1:10" x14ac:dyDescent="0.35">
      <c r="A290" s="40" t="s">
        <v>1107</v>
      </c>
      <c r="B290" s="40" t="s">
        <v>1108</v>
      </c>
      <c r="C290" s="40" t="s">
        <v>1109</v>
      </c>
      <c r="D290" s="40"/>
      <c r="E290" s="40"/>
      <c r="F290" s="43"/>
      <c r="G290" s="40">
        <v>1</v>
      </c>
      <c r="H290" s="40"/>
      <c r="I290" s="43">
        <f t="shared" si="9"/>
        <v>0</v>
      </c>
      <c r="J290" s="40">
        <v>1</v>
      </c>
    </row>
    <row r="291" spans="1:10" x14ac:dyDescent="0.35">
      <c r="A291" s="40" t="s">
        <v>1110</v>
      </c>
      <c r="B291" s="40" t="s">
        <v>1111</v>
      </c>
      <c r="C291" s="40" t="s">
        <v>1112</v>
      </c>
      <c r="D291" s="40"/>
      <c r="E291" s="40"/>
      <c r="F291" s="43"/>
      <c r="G291" s="40">
        <v>1</v>
      </c>
      <c r="H291" s="40"/>
      <c r="I291" s="43">
        <f t="shared" si="9"/>
        <v>0</v>
      </c>
      <c r="J291" s="40">
        <v>1</v>
      </c>
    </row>
    <row r="292" spans="1:10" x14ac:dyDescent="0.35">
      <c r="A292" s="40" t="s">
        <v>1113</v>
      </c>
      <c r="B292" s="40" t="s">
        <v>845</v>
      </c>
      <c r="C292" s="40" t="s">
        <v>1114</v>
      </c>
      <c r="D292" s="40"/>
      <c r="E292" s="40"/>
      <c r="F292" s="43"/>
      <c r="G292" s="40">
        <v>1</v>
      </c>
      <c r="H292" s="40"/>
      <c r="I292" s="43">
        <f t="shared" si="9"/>
        <v>0</v>
      </c>
      <c r="J292" s="40">
        <v>1</v>
      </c>
    </row>
    <row r="293" spans="1:10" x14ac:dyDescent="0.35">
      <c r="A293" s="40" t="s">
        <v>1113</v>
      </c>
      <c r="B293" s="40" t="s">
        <v>845</v>
      </c>
      <c r="C293" s="40" t="s">
        <v>1115</v>
      </c>
      <c r="D293" s="40">
        <v>2</v>
      </c>
      <c r="E293" s="40"/>
      <c r="F293" s="43">
        <f t="shared" si="8"/>
        <v>0</v>
      </c>
      <c r="G293" s="40"/>
      <c r="H293" s="40"/>
      <c r="I293" s="43"/>
      <c r="J293" s="40">
        <v>2</v>
      </c>
    </row>
    <row r="294" spans="1:10" x14ac:dyDescent="0.35">
      <c r="A294" s="40" t="s">
        <v>1113</v>
      </c>
      <c r="B294" s="40" t="s">
        <v>845</v>
      </c>
      <c r="C294" s="40" t="s">
        <v>1116</v>
      </c>
      <c r="D294" s="40">
        <v>1</v>
      </c>
      <c r="E294" s="40"/>
      <c r="F294" s="43">
        <f t="shared" si="8"/>
        <v>0</v>
      </c>
      <c r="G294" s="40"/>
      <c r="H294" s="40"/>
      <c r="I294" s="43"/>
      <c r="J294" s="40">
        <v>1</v>
      </c>
    </row>
    <row r="295" spans="1:10" x14ac:dyDescent="0.35">
      <c r="A295" s="40" t="s">
        <v>1113</v>
      </c>
      <c r="B295" s="40" t="s">
        <v>1117</v>
      </c>
      <c r="C295" s="40" t="s">
        <v>1118</v>
      </c>
      <c r="D295" s="40">
        <v>3</v>
      </c>
      <c r="E295" s="40"/>
      <c r="F295" s="43">
        <f t="shared" si="8"/>
        <v>0</v>
      </c>
      <c r="G295" s="40">
        <v>2</v>
      </c>
      <c r="H295" s="40"/>
      <c r="I295" s="43">
        <f t="shared" si="9"/>
        <v>0</v>
      </c>
      <c r="J295" s="40">
        <v>5</v>
      </c>
    </row>
    <row r="296" spans="1:10" x14ac:dyDescent="0.35">
      <c r="A296" s="40" t="s">
        <v>1113</v>
      </c>
      <c r="B296" s="40" t="s">
        <v>1117</v>
      </c>
      <c r="C296" s="40" t="s">
        <v>1119</v>
      </c>
      <c r="D296" s="40"/>
      <c r="E296" s="40"/>
      <c r="F296" s="43"/>
      <c r="G296" s="40">
        <v>3</v>
      </c>
      <c r="H296" s="40"/>
      <c r="I296" s="43">
        <f t="shared" si="9"/>
        <v>0</v>
      </c>
      <c r="J296" s="40">
        <v>3</v>
      </c>
    </row>
    <row r="297" spans="1:10" x14ac:dyDescent="0.35">
      <c r="A297" s="40" t="s">
        <v>1113</v>
      </c>
      <c r="B297" s="40" t="s">
        <v>1117</v>
      </c>
      <c r="C297" s="40" t="s">
        <v>1120</v>
      </c>
      <c r="D297" s="40">
        <v>1</v>
      </c>
      <c r="E297" s="40"/>
      <c r="F297" s="43">
        <f t="shared" si="8"/>
        <v>0</v>
      </c>
      <c r="G297" s="40">
        <v>2</v>
      </c>
      <c r="H297" s="40"/>
      <c r="I297" s="43">
        <f t="shared" si="9"/>
        <v>0</v>
      </c>
      <c r="J297" s="40">
        <v>3</v>
      </c>
    </row>
    <row r="298" spans="1:10" x14ac:dyDescent="0.35">
      <c r="A298" s="40" t="s">
        <v>1113</v>
      </c>
      <c r="B298" s="40" t="s">
        <v>1117</v>
      </c>
      <c r="C298" s="40" t="s">
        <v>1121</v>
      </c>
      <c r="D298" s="40">
        <v>2</v>
      </c>
      <c r="E298" s="40"/>
      <c r="F298" s="43">
        <f t="shared" si="8"/>
        <v>0</v>
      </c>
      <c r="G298" s="40">
        <v>1</v>
      </c>
      <c r="H298" s="40"/>
      <c r="I298" s="43">
        <f t="shared" si="9"/>
        <v>0</v>
      </c>
      <c r="J298" s="40">
        <v>3</v>
      </c>
    </row>
    <row r="299" spans="1:10" x14ac:dyDescent="0.35">
      <c r="A299" s="40" t="s">
        <v>1113</v>
      </c>
      <c r="B299" s="40" t="s">
        <v>1117</v>
      </c>
      <c r="C299" s="40" t="s">
        <v>1122</v>
      </c>
      <c r="D299" s="40">
        <v>1</v>
      </c>
      <c r="E299" s="40"/>
      <c r="F299" s="43">
        <f t="shared" si="8"/>
        <v>0</v>
      </c>
      <c r="G299" s="40">
        <v>1</v>
      </c>
      <c r="H299" s="40"/>
      <c r="I299" s="43">
        <f t="shared" si="9"/>
        <v>0</v>
      </c>
      <c r="J299" s="40">
        <v>2</v>
      </c>
    </row>
    <row r="300" spans="1:10" x14ac:dyDescent="0.35">
      <c r="A300" s="40" t="s">
        <v>1113</v>
      </c>
      <c r="B300" s="40" t="s">
        <v>1123</v>
      </c>
      <c r="C300" s="40" t="s">
        <v>1124</v>
      </c>
      <c r="D300" s="40">
        <v>13</v>
      </c>
      <c r="E300" s="40"/>
      <c r="F300" s="43">
        <f t="shared" si="8"/>
        <v>0</v>
      </c>
      <c r="G300" s="40">
        <v>9</v>
      </c>
      <c r="H300" s="40"/>
      <c r="I300" s="43">
        <f t="shared" si="9"/>
        <v>0</v>
      </c>
      <c r="J300" s="40">
        <v>22</v>
      </c>
    </row>
    <row r="301" spans="1:10" x14ac:dyDescent="0.35">
      <c r="A301" s="40" t="s">
        <v>1113</v>
      </c>
      <c r="B301" s="40" t="s">
        <v>1123</v>
      </c>
      <c r="C301" s="40" t="s">
        <v>1125</v>
      </c>
      <c r="D301" s="40">
        <v>12</v>
      </c>
      <c r="E301" s="40"/>
      <c r="F301" s="43">
        <f t="shared" si="8"/>
        <v>0</v>
      </c>
      <c r="G301" s="40">
        <v>14</v>
      </c>
      <c r="H301" s="40"/>
      <c r="I301" s="43">
        <f t="shared" si="9"/>
        <v>0</v>
      </c>
      <c r="J301" s="40">
        <v>26</v>
      </c>
    </row>
    <row r="302" spans="1:10" x14ac:dyDescent="0.35">
      <c r="A302" s="40" t="s">
        <v>1113</v>
      </c>
      <c r="B302" s="40" t="s">
        <v>1123</v>
      </c>
      <c r="C302" s="40" t="s">
        <v>1126</v>
      </c>
      <c r="D302" s="40">
        <v>9</v>
      </c>
      <c r="E302" s="40"/>
      <c r="F302" s="43">
        <f t="shared" si="8"/>
        <v>0</v>
      </c>
      <c r="G302" s="40">
        <v>10</v>
      </c>
      <c r="H302" s="40"/>
      <c r="I302" s="43">
        <f t="shared" si="9"/>
        <v>0</v>
      </c>
      <c r="J302" s="40">
        <v>19</v>
      </c>
    </row>
    <row r="303" spans="1:10" x14ac:dyDescent="0.35">
      <c r="A303" s="40" t="s">
        <v>1113</v>
      </c>
      <c r="B303" s="40" t="s">
        <v>1123</v>
      </c>
      <c r="C303" s="40" t="s">
        <v>1127</v>
      </c>
      <c r="D303" s="40">
        <v>11</v>
      </c>
      <c r="E303" s="40"/>
      <c r="F303" s="43">
        <f t="shared" si="8"/>
        <v>0</v>
      </c>
      <c r="G303" s="40">
        <v>17</v>
      </c>
      <c r="H303" s="40"/>
      <c r="I303" s="43">
        <f t="shared" si="9"/>
        <v>0</v>
      </c>
      <c r="J303" s="40">
        <v>28</v>
      </c>
    </row>
    <row r="304" spans="1:10" x14ac:dyDescent="0.35">
      <c r="A304" s="40" t="s">
        <v>1113</v>
      </c>
      <c r="B304" s="40" t="s">
        <v>1123</v>
      </c>
      <c r="C304" s="40" t="s">
        <v>1128</v>
      </c>
      <c r="D304" s="40">
        <v>9</v>
      </c>
      <c r="E304" s="40"/>
      <c r="F304" s="43">
        <f t="shared" si="8"/>
        <v>0</v>
      </c>
      <c r="G304" s="40">
        <v>9</v>
      </c>
      <c r="H304" s="40"/>
      <c r="I304" s="43">
        <f t="shared" si="9"/>
        <v>0</v>
      </c>
      <c r="J304" s="40">
        <v>18</v>
      </c>
    </row>
    <row r="305" spans="1:10" x14ac:dyDescent="0.35">
      <c r="A305" s="40" t="s">
        <v>1113</v>
      </c>
      <c r="B305" s="40" t="s">
        <v>1129</v>
      </c>
      <c r="C305" s="40" t="s">
        <v>1130</v>
      </c>
      <c r="D305" s="40"/>
      <c r="E305" s="40"/>
      <c r="F305" s="43"/>
      <c r="G305" s="40">
        <v>1</v>
      </c>
      <c r="H305" s="40"/>
      <c r="I305" s="43">
        <f t="shared" si="9"/>
        <v>0</v>
      </c>
      <c r="J305" s="40">
        <v>1</v>
      </c>
    </row>
    <row r="306" spans="1:10" x14ac:dyDescent="0.35">
      <c r="A306" s="40" t="s">
        <v>1113</v>
      </c>
      <c r="B306" s="40" t="s">
        <v>1129</v>
      </c>
      <c r="C306" s="40" t="s">
        <v>1131</v>
      </c>
      <c r="D306" s="40">
        <v>1</v>
      </c>
      <c r="E306" s="40"/>
      <c r="F306" s="43">
        <f t="shared" si="8"/>
        <v>0</v>
      </c>
      <c r="G306" s="40"/>
      <c r="H306" s="40"/>
      <c r="I306" s="43"/>
      <c r="J306" s="40">
        <v>1</v>
      </c>
    </row>
    <row r="307" spans="1:10" x14ac:dyDescent="0.35">
      <c r="A307" s="40" t="s">
        <v>1113</v>
      </c>
      <c r="B307" s="40" t="s">
        <v>1132</v>
      </c>
      <c r="C307" s="40" t="s">
        <v>1133</v>
      </c>
      <c r="D307" s="40">
        <v>7</v>
      </c>
      <c r="E307" s="40"/>
      <c r="F307" s="43">
        <f t="shared" si="8"/>
        <v>0</v>
      </c>
      <c r="G307" s="40">
        <v>7</v>
      </c>
      <c r="H307" s="40"/>
      <c r="I307" s="43">
        <f t="shared" si="9"/>
        <v>0</v>
      </c>
      <c r="J307" s="40">
        <v>14</v>
      </c>
    </row>
    <row r="308" spans="1:10" x14ac:dyDescent="0.35">
      <c r="A308" s="40" t="s">
        <v>1113</v>
      </c>
      <c r="B308" s="40" t="s">
        <v>1132</v>
      </c>
      <c r="C308" s="40" t="s">
        <v>1134</v>
      </c>
      <c r="D308" s="40">
        <v>14</v>
      </c>
      <c r="E308" s="40"/>
      <c r="F308" s="43">
        <f t="shared" si="8"/>
        <v>0</v>
      </c>
      <c r="G308" s="40">
        <v>2</v>
      </c>
      <c r="H308" s="40"/>
      <c r="I308" s="43">
        <f t="shared" si="9"/>
        <v>0</v>
      </c>
      <c r="J308" s="40">
        <v>16</v>
      </c>
    </row>
    <row r="309" spans="1:10" x14ac:dyDescent="0.35">
      <c r="A309" s="40" t="s">
        <v>1113</v>
      </c>
      <c r="B309" s="40" t="s">
        <v>1135</v>
      </c>
      <c r="C309" s="40" t="s">
        <v>1136</v>
      </c>
      <c r="D309" s="40">
        <v>3</v>
      </c>
      <c r="E309" s="40"/>
      <c r="F309" s="43">
        <f t="shared" si="8"/>
        <v>0</v>
      </c>
      <c r="G309" s="40"/>
      <c r="H309" s="40"/>
      <c r="I309" s="43"/>
      <c r="J309" s="40">
        <v>3</v>
      </c>
    </row>
    <row r="310" spans="1:10" x14ac:dyDescent="0.35">
      <c r="A310" s="40" t="s">
        <v>1113</v>
      </c>
      <c r="B310" s="40" t="s">
        <v>1135</v>
      </c>
      <c r="C310" s="40" t="s">
        <v>1137</v>
      </c>
      <c r="D310" s="40">
        <v>2</v>
      </c>
      <c r="E310" s="40"/>
      <c r="F310" s="43">
        <f t="shared" si="8"/>
        <v>0</v>
      </c>
      <c r="G310" s="40">
        <v>2</v>
      </c>
      <c r="H310" s="40"/>
      <c r="I310" s="43">
        <f t="shared" si="9"/>
        <v>0</v>
      </c>
      <c r="J310" s="40">
        <v>4</v>
      </c>
    </row>
    <row r="311" spans="1:10" x14ac:dyDescent="0.35">
      <c r="A311" s="40" t="s">
        <v>1113</v>
      </c>
      <c r="B311" s="40" t="s">
        <v>1138</v>
      </c>
      <c r="C311" s="40" t="s">
        <v>1139</v>
      </c>
      <c r="D311" s="40">
        <v>1</v>
      </c>
      <c r="E311" s="40"/>
      <c r="F311" s="43">
        <f t="shared" si="8"/>
        <v>0</v>
      </c>
      <c r="G311" s="40"/>
      <c r="H311" s="40"/>
      <c r="I311" s="43"/>
      <c r="J311" s="40">
        <v>1</v>
      </c>
    </row>
    <row r="312" spans="1:10" x14ac:dyDescent="0.35">
      <c r="A312" s="40" t="s">
        <v>1113</v>
      </c>
      <c r="B312" s="40" t="s">
        <v>1138</v>
      </c>
      <c r="C312" s="40" t="s">
        <v>1140</v>
      </c>
      <c r="D312" s="40"/>
      <c r="E312" s="40"/>
      <c r="F312" s="43"/>
      <c r="G312" s="40">
        <v>1</v>
      </c>
      <c r="H312" s="40"/>
      <c r="I312" s="43">
        <f t="shared" si="9"/>
        <v>0</v>
      </c>
      <c r="J312" s="40">
        <v>1</v>
      </c>
    </row>
    <row r="313" spans="1:10" x14ac:dyDescent="0.35">
      <c r="A313" s="40" t="s">
        <v>1113</v>
      </c>
      <c r="B313" s="40" t="s">
        <v>1138</v>
      </c>
      <c r="C313" s="40" t="s">
        <v>1141</v>
      </c>
      <c r="D313" s="40">
        <v>1</v>
      </c>
      <c r="E313" s="40"/>
      <c r="F313" s="43">
        <f t="shared" si="8"/>
        <v>0</v>
      </c>
      <c r="G313" s="40"/>
      <c r="H313" s="40"/>
      <c r="I313" s="43"/>
      <c r="J313" s="40">
        <v>1</v>
      </c>
    </row>
    <row r="314" spans="1:10" x14ac:dyDescent="0.35">
      <c r="A314" s="40" t="s">
        <v>1113</v>
      </c>
      <c r="B314" s="40" t="s">
        <v>1138</v>
      </c>
      <c r="C314" s="40" t="s">
        <v>1142</v>
      </c>
      <c r="D314" s="40"/>
      <c r="E314" s="40"/>
      <c r="F314" s="43"/>
      <c r="G314" s="40">
        <v>1</v>
      </c>
      <c r="H314" s="40"/>
      <c r="I314" s="43">
        <f t="shared" si="9"/>
        <v>0</v>
      </c>
      <c r="J314" s="40">
        <v>1</v>
      </c>
    </row>
    <row r="315" spans="1:10" x14ac:dyDescent="0.35">
      <c r="A315" s="40" t="s">
        <v>1113</v>
      </c>
      <c r="B315" s="40" t="s">
        <v>1143</v>
      </c>
      <c r="C315" s="40" t="s">
        <v>1144</v>
      </c>
      <c r="D315" s="40">
        <v>3</v>
      </c>
      <c r="E315" s="40"/>
      <c r="F315" s="43">
        <f t="shared" si="8"/>
        <v>0</v>
      </c>
      <c r="G315" s="40">
        <v>1</v>
      </c>
      <c r="H315" s="40"/>
      <c r="I315" s="43">
        <f t="shared" si="9"/>
        <v>0</v>
      </c>
      <c r="J315" s="40">
        <v>4</v>
      </c>
    </row>
    <row r="316" spans="1:10" x14ac:dyDescent="0.35">
      <c r="A316" s="40" t="s">
        <v>1113</v>
      </c>
      <c r="B316" s="40" t="s">
        <v>1143</v>
      </c>
      <c r="C316" s="40" t="s">
        <v>1145</v>
      </c>
      <c r="D316" s="40">
        <v>2</v>
      </c>
      <c r="E316" s="40"/>
      <c r="F316" s="43">
        <f t="shared" si="8"/>
        <v>0</v>
      </c>
      <c r="G316" s="40">
        <v>3</v>
      </c>
      <c r="H316" s="40"/>
      <c r="I316" s="43">
        <f t="shared" si="9"/>
        <v>0</v>
      </c>
      <c r="J316" s="40">
        <v>5</v>
      </c>
    </row>
    <row r="317" spans="1:10" x14ac:dyDescent="0.35">
      <c r="A317" s="40" t="s">
        <v>1113</v>
      </c>
      <c r="B317" s="40" t="s">
        <v>1146</v>
      </c>
      <c r="C317" s="40" t="s">
        <v>1147</v>
      </c>
      <c r="D317" s="40">
        <v>1</v>
      </c>
      <c r="E317" s="40"/>
      <c r="F317" s="43">
        <f t="shared" si="8"/>
        <v>0</v>
      </c>
      <c r="G317" s="40"/>
      <c r="H317" s="40"/>
      <c r="I317" s="43"/>
      <c r="J317" s="40">
        <v>1</v>
      </c>
    </row>
    <row r="318" spans="1:10" x14ac:dyDescent="0.35">
      <c r="A318" s="40" t="s">
        <v>1113</v>
      </c>
      <c r="B318" s="40" t="s">
        <v>1146</v>
      </c>
      <c r="C318" s="40" t="s">
        <v>1148</v>
      </c>
      <c r="D318" s="40">
        <v>1</v>
      </c>
      <c r="E318" s="40"/>
      <c r="F318" s="43">
        <f t="shared" si="8"/>
        <v>0</v>
      </c>
      <c r="G318" s="40"/>
      <c r="H318" s="40"/>
      <c r="I318" s="43"/>
      <c r="J318" s="40">
        <v>1</v>
      </c>
    </row>
    <row r="319" spans="1:10" x14ac:dyDescent="0.35">
      <c r="A319" s="40" t="s">
        <v>1113</v>
      </c>
      <c r="B319" s="40" t="s">
        <v>1146</v>
      </c>
      <c r="C319" s="40" t="s">
        <v>1149</v>
      </c>
      <c r="D319" s="40"/>
      <c r="E319" s="40"/>
      <c r="F319" s="43"/>
      <c r="G319" s="40">
        <v>1</v>
      </c>
      <c r="H319" s="40"/>
      <c r="I319" s="43">
        <f t="shared" si="9"/>
        <v>0</v>
      </c>
      <c r="J319" s="40">
        <v>1</v>
      </c>
    </row>
    <row r="320" spans="1:10" x14ac:dyDescent="0.35">
      <c r="A320" s="40" t="s">
        <v>1113</v>
      </c>
      <c r="B320" s="40" t="s">
        <v>1146</v>
      </c>
      <c r="C320" s="40" t="s">
        <v>1150</v>
      </c>
      <c r="D320" s="40">
        <v>1</v>
      </c>
      <c r="E320" s="40"/>
      <c r="F320" s="43">
        <f t="shared" si="8"/>
        <v>0</v>
      </c>
      <c r="G320" s="40"/>
      <c r="H320" s="40"/>
      <c r="I320" s="43"/>
      <c r="J320" s="40">
        <v>1</v>
      </c>
    </row>
    <row r="321" spans="1:10" x14ac:dyDescent="0.35">
      <c r="A321" s="40" t="s">
        <v>1113</v>
      </c>
      <c r="B321" s="40" t="s">
        <v>1146</v>
      </c>
      <c r="C321" s="40" t="s">
        <v>1151</v>
      </c>
      <c r="D321" s="40">
        <v>2</v>
      </c>
      <c r="E321" s="40"/>
      <c r="F321" s="43">
        <f t="shared" si="8"/>
        <v>0</v>
      </c>
      <c r="G321" s="40">
        <v>1</v>
      </c>
      <c r="H321" s="40"/>
      <c r="I321" s="43">
        <f t="shared" si="9"/>
        <v>0</v>
      </c>
      <c r="J321" s="40">
        <v>3</v>
      </c>
    </row>
    <row r="322" spans="1:10" x14ac:dyDescent="0.35">
      <c r="A322" s="40" t="s">
        <v>1113</v>
      </c>
      <c r="B322" s="40" t="s">
        <v>1152</v>
      </c>
      <c r="C322" s="40" t="s">
        <v>1153</v>
      </c>
      <c r="D322" s="40"/>
      <c r="E322" s="40"/>
      <c r="F322" s="43"/>
      <c r="G322" s="40">
        <v>2</v>
      </c>
      <c r="H322" s="40"/>
      <c r="I322" s="43">
        <f t="shared" si="9"/>
        <v>0</v>
      </c>
      <c r="J322" s="40">
        <v>2</v>
      </c>
    </row>
    <row r="323" spans="1:10" x14ac:dyDescent="0.35">
      <c r="A323" s="40" t="s">
        <v>1113</v>
      </c>
      <c r="B323" s="40" t="s">
        <v>1152</v>
      </c>
      <c r="C323" s="40" t="s">
        <v>1154</v>
      </c>
      <c r="D323" s="40">
        <v>2</v>
      </c>
      <c r="E323" s="40"/>
      <c r="F323" s="43">
        <f t="shared" si="8"/>
        <v>0</v>
      </c>
      <c r="G323" s="40">
        <v>1</v>
      </c>
      <c r="H323" s="40"/>
      <c r="I323" s="43">
        <f t="shared" si="9"/>
        <v>0</v>
      </c>
      <c r="J323" s="40">
        <v>3</v>
      </c>
    </row>
    <row r="324" spans="1:10" x14ac:dyDescent="0.35">
      <c r="A324" s="40" t="s">
        <v>1113</v>
      </c>
      <c r="B324" s="40" t="s">
        <v>1152</v>
      </c>
      <c r="C324" s="40" t="s">
        <v>1155</v>
      </c>
      <c r="D324" s="40">
        <v>1</v>
      </c>
      <c r="E324" s="40"/>
      <c r="F324" s="43">
        <f t="shared" ref="F324:F387" si="10">E324/D324</f>
        <v>0</v>
      </c>
      <c r="G324" s="40"/>
      <c r="H324" s="40"/>
      <c r="I324" s="43"/>
      <c r="J324" s="40">
        <v>1</v>
      </c>
    </row>
    <row r="325" spans="1:10" x14ac:dyDescent="0.35">
      <c r="A325" s="40" t="s">
        <v>1113</v>
      </c>
      <c r="B325" s="40" t="s">
        <v>1152</v>
      </c>
      <c r="C325" s="40" t="s">
        <v>1156</v>
      </c>
      <c r="D325" s="40"/>
      <c r="E325" s="40"/>
      <c r="F325" s="43"/>
      <c r="G325" s="40">
        <v>1</v>
      </c>
      <c r="H325" s="40"/>
      <c r="I325" s="43">
        <f t="shared" ref="I325:I386" si="11">H325/G325</f>
        <v>0</v>
      </c>
      <c r="J325" s="40">
        <v>1</v>
      </c>
    </row>
    <row r="326" spans="1:10" x14ac:dyDescent="0.35">
      <c r="A326" s="40" t="s">
        <v>1113</v>
      </c>
      <c r="B326" s="40" t="s">
        <v>1157</v>
      </c>
      <c r="C326" s="40" t="s">
        <v>1158</v>
      </c>
      <c r="D326" s="40"/>
      <c r="E326" s="40"/>
      <c r="F326" s="43"/>
      <c r="G326" s="40">
        <v>1</v>
      </c>
      <c r="H326" s="40"/>
      <c r="I326" s="43">
        <f t="shared" si="11"/>
        <v>0</v>
      </c>
      <c r="J326" s="40">
        <v>1</v>
      </c>
    </row>
    <row r="327" spans="1:10" x14ac:dyDescent="0.35">
      <c r="A327" s="40" t="s">
        <v>1113</v>
      </c>
      <c r="B327" s="40" t="s">
        <v>1157</v>
      </c>
      <c r="C327" s="40" t="s">
        <v>1159</v>
      </c>
      <c r="D327" s="40">
        <v>1</v>
      </c>
      <c r="E327" s="40"/>
      <c r="F327" s="43">
        <f t="shared" si="10"/>
        <v>0</v>
      </c>
      <c r="G327" s="40"/>
      <c r="H327" s="40"/>
      <c r="I327" s="43"/>
      <c r="J327" s="40">
        <v>1</v>
      </c>
    </row>
    <row r="328" spans="1:10" x14ac:dyDescent="0.35">
      <c r="A328" s="40" t="s">
        <v>1113</v>
      </c>
      <c r="B328" s="40" t="s">
        <v>1157</v>
      </c>
      <c r="C328" s="40" t="s">
        <v>1160</v>
      </c>
      <c r="D328" s="40"/>
      <c r="E328" s="40"/>
      <c r="F328" s="43"/>
      <c r="G328" s="40">
        <v>1</v>
      </c>
      <c r="H328" s="40"/>
      <c r="I328" s="43">
        <f t="shared" si="11"/>
        <v>0</v>
      </c>
      <c r="J328" s="40">
        <v>1</v>
      </c>
    </row>
    <row r="329" spans="1:10" x14ac:dyDescent="0.35">
      <c r="A329" s="40" t="s">
        <v>1113</v>
      </c>
      <c r="B329" s="40" t="s">
        <v>1157</v>
      </c>
      <c r="C329" s="40" t="s">
        <v>1161</v>
      </c>
      <c r="D329" s="40">
        <v>1</v>
      </c>
      <c r="E329" s="40"/>
      <c r="F329" s="43">
        <f t="shared" si="10"/>
        <v>0</v>
      </c>
      <c r="G329" s="40"/>
      <c r="H329" s="40"/>
      <c r="I329" s="43"/>
      <c r="J329" s="40">
        <v>1</v>
      </c>
    </row>
    <row r="330" spans="1:10" x14ac:dyDescent="0.35">
      <c r="A330" s="40" t="s">
        <v>1113</v>
      </c>
      <c r="B330" s="40" t="s">
        <v>1157</v>
      </c>
      <c r="C330" s="40" t="s">
        <v>1162</v>
      </c>
      <c r="D330" s="40">
        <v>1</v>
      </c>
      <c r="E330" s="40"/>
      <c r="F330" s="43">
        <f t="shared" si="10"/>
        <v>0</v>
      </c>
      <c r="G330" s="40">
        <v>1</v>
      </c>
      <c r="H330" s="40"/>
      <c r="I330" s="43">
        <f t="shared" si="11"/>
        <v>0</v>
      </c>
      <c r="J330" s="40">
        <v>2</v>
      </c>
    </row>
    <row r="331" spans="1:10" x14ac:dyDescent="0.35">
      <c r="A331" s="40" t="s">
        <v>1113</v>
      </c>
      <c r="B331" s="40" t="s">
        <v>1157</v>
      </c>
      <c r="C331" s="40" t="s">
        <v>1163</v>
      </c>
      <c r="D331" s="40">
        <v>1</v>
      </c>
      <c r="E331" s="40"/>
      <c r="F331" s="43">
        <f t="shared" si="10"/>
        <v>0</v>
      </c>
      <c r="G331" s="40"/>
      <c r="H331" s="40"/>
      <c r="I331" s="43"/>
      <c r="J331" s="40">
        <v>1</v>
      </c>
    </row>
    <row r="332" spans="1:10" x14ac:dyDescent="0.35">
      <c r="A332" s="40" t="s">
        <v>1113</v>
      </c>
      <c r="B332" s="40" t="s">
        <v>1164</v>
      </c>
      <c r="C332" s="40" t="s">
        <v>1165</v>
      </c>
      <c r="D332" s="40"/>
      <c r="E332" s="40"/>
      <c r="F332" s="43"/>
      <c r="G332" s="40">
        <v>2</v>
      </c>
      <c r="H332" s="40"/>
      <c r="I332" s="43">
        <f t="shared" si="11"/>
        <v>0</v>
      </c>
      <c r="J332" s="40">
        <v>2</v>
      </c>
    </row>
    <row r="333" spans="1:10" x14ac:dyDescent="0.35">
      <c r="A333" s="40" t="s">
        <v>1113</v>
      </c>
      <c r="B333" s="40" t="s">
        <v>1164</v>
      </c>
      <c r="C333" s="40" t="s">
        <v>1166</v>
      </c>
      <c r="D333" s="40">
        <v>1</v>
      </c>
      <c r="E333" s="40"/>
      <c r="F333" s="43">
        <f t="shared" si="10"/>
        <v>0</v>
      </c>
      <c r="G333" s="40">
        <v>1</v>
      </c>
      <c r="H333" s="40"/>
      <c r="I333" s="43">
        <f t="shared" si="11"/>
        <v>0</v>
      </c>
      <c r="J333" s="40">
        <v>2</v>
      </c>
    </row>
    <row r="334" spans="1:10" x14ac:dyDescent="0.35">
      <c r="A334" s="40" t="s">
        <v>1113</v>
      </c>
      <c r="B334" s="40" t="s">
        <v>1164</v>
      </c>
      <c r="C334" s="40" t="s">
        <v>1167</v>
      </c>
      <c r="D334" s="40">
        <v>1</v>
      </c>
      <c r="E334" s="40"/>
      <c r="F334" s="43">
        <f t="shared" si="10"/>
        <v>0</v>
      </c>
      <c r="G334" s="40"/>
      <c r="H334" s="40"/>
      <c r="I334" s="43"/>
      <c r="J334" s="40">
        <v>1</v>
      </c>
    </row>
    <row r="335" spans="1:10" x14ac:dyDescent="0.35">
      <c r="A335" s="40" t="s">
        <v>1113</v>
      </c>
      <c r="B335" s="40" t="s">
        <v>1164</v>
      </c>
      <c r="C335" s="40" t="s">
        <v>1168</v>
      </c>
      <c r="D335" s="40"/>
      <c r="E335" s="40"/>
      <c r="F335" s="43"/>
      <c r="G335" s="40">
        <v>2</v>
      </c>
      <c r="H335" s="40"/>
      <c r="I335" s="43">
        <f t="shared" si="11"/>
        <v>0</v>
      </c>
      <c r="J335" s="40">
        <v>2</v>
      </c>
    </row>
    <row r="336" spans="1:10" x14ac:dyDescent="0.35">
      <c r="A336" s="40" t="s">
        <v>1113</v>
      </c>
      <c r="B336" s="40" t="s">
        <v>1169</v>
      </c>
      <c r="C336" s="40" t="s">
        <v>1170</v>
      </c>
      <c r="D336" s="40">
        <v>1</v>
      </c>
      <c r="E336" s="40"/>
      <c r="F336" s="43">
        <f t="shared" si="10"/>
        <v>0</v>
      </c>
      <c r="G336" s="40">
        <v>3</v>
      </c>
      <c r="H336" s="40"/>
      <c r="I336" s="43">
        <f t="shared" si="11"/>
        <v>0</v>
      </c>
      <c r="J336" s="40">
        <v>4</v>
      </c>
    </row>
    <row r="337" spans="1:10" x14ac:dyDescent="0.35">
      <c r="A337" s="40" t="s">
        <v>1113</v>
      </c>
      <c r="B337" s="40" t="s">
        <v>1169</v>
      </c>
      <c r="C337" s="40" t="s">
        <v>1171</v>
      </c>
      <c r="D337" s="40">
        <v>1</v>
      </c>
      <c r="E337" s="40"/>
      <c r="F337" s="43">
        <f t="shared" si="10"/>
        <v>0</v>
      </c>
      <c r="G337" s="40">
        <v>4</v>
      </c>
      <c r="H337" s="40"/>
      <c r="I337" s="43">
        <f t="shared" si="11"/>
        <v>0</v>
      </c>
      <c r="J337" s="40">
        <v>5</v>
      </c>
    </row>
    <row r="338" spans="1:10" x14ac:dyDescent="0.35">
      <c r="A338" s="40" t="s">
        <v>1113</v>
      </c>
      <c r="B338" s="40" t="s">
        <v>1169</v>
      </c>
      <c r="C338" s="40" t="s">
        <v>1172</v>
      </c>
      <c r="D338" s="40"/>
      <c r="E338" s="40"/>
      <c r="F338" s="43"/>
      <c r="G338" s="40">
        <v>5</v>
      </c>
      <c r="H338" s="40"/>
      <c r="I338" s="43">
        <f t="shared" si="11"/>
        <v>0</v>
      </c>
      <c r="J338" s="40">
        <v>5</v>
      </c>
    </row>
    <row r="339" spans="1:10" x14ac:dyDescent="0.35">
      <c r="A339" s="40" t="s">
        <v>1113</v>
      </c>
      <c r="B339" s="40" t="s">
        <v>1169</v>
      </c>
      <c r="C339" s="40" t="s">
        <v>1173</v>
      </c>
      <c r="D339" s="40">
        <v>2</v>
      </c>
      <c r="E339" s="40"/>
      <c r="F339" s="43">
        <f t="shared" si="10"/>
        <v>0</v>
      </c>
      <c r="G339" s="40"/>
      <c r="H339" s="40"/>
      <c r="I339" s="43"/>
      <c r="J339" s="40">
        <v>2</v>
      </c>
    </row>
    <row r="340" spans="1:10" x14ac:dyDescent="0.35">
      <c r="A340" s="40" t="s">
        <v>1113</v>
      </c>
      <c r="B340" s="40" t="s">
        <v>1169</v>
      </c>
      <c r="C340" s="40" t="s">
        <v>1174</v>
      </c>
      <c r="D340" s="40">
        <v>3</v>
      </c>
      <c r="E340" s="40"/>
      <c r="F340" s="43">
        <f t="shared" si="10"/>
        <v>0</v>
      </c>
      <c r="G340" s="40">
        <v>2</v>
      </c>
      <c r="H340" s="40"/>
      <c r="I340" s="43">
        <f t="shared" si="11"/>
        <v>0</v>
      </c>
      <c r="J340" s="40">
        <v>5</v>
      </c>
    </row>
    <row r="341" spans="1:10" x14ac:dyDescent="0.35">
      <c r="A341" s="40" t="s">
        <v>1113</v>
      </c>
      <c r="B341" s="40" t="s">
        <v>1169</v>
      </c>
      <c r="C341" s="40" t="s">
        <v>1175</v>
      </c>
      <c r="D341" s="40"/>
      <c r="E341" s="40"/>
      <c r="F341" s="43"/>
      <c r="G341" s="40">
        <v>1</v>
      </c>
      <c r="H341" s="40"/>
      <c r="I341" s="43">
        <f t="shared" si="11"/>
        <v>0</v>
      </c>
      <c r="J341" s="40">
        <v>1</v>
      </c>
    </row>
    <row r="342" spans="1:10" x14ac:dyDescent="0.35">
      <c r="A342" s="40" t="s">
        <v>1113</v>
      </c>
      <c r="B342" s="40" t="s">
        <v>1169</v>
      </c>
      <c r="C342" s="40" t="s">
        <v>1176</v>
      </c>
      <c r="D342" s="40"/>
      <c r="E342" s="40"/>
      <c r="F342" s="43"/>
      <c r="G342" s="40">
        <v>2</v>
      </c>
      <c r="H342" s="40"/>
      <c r="I342" s="43">
        <f t="shared" si="11"/>
        <v>0</v>
      </c>
      <c r="J342" s="40">
        <v>2</v>
      </c>
    </row>
    <row r="343" spans="1:10" x14ac:dyDescent="0.35">
      <c r="A343" s="40" t="s">
        <v>1113</v>
      </c>
      <c r="B343" s="40" t="s">
        <v>1169</v>
      </c>
      <c r="C343" s="40" t="s">
        <v>1177</v>
      </c>
      <c r="D343" s="40">
        <v>3</v>
      </c>
      <c r="E343" s="40"/>
      <c r="F343" s="43">
        <f t="shared" si="10"/>
        <v>0</v>
      </c>
      <c r="G343" s="40">
        <v>5</v>
      </c>
      <c r="H343" s="40"/>
      <c r="I343" s="43">
        <f t="shared" si="11"/>
        <v>0</v>
      </c>
      <c r="J343" s="40">
        <v>8</v>
      </c>
    </row>
    <row r="344" spans="1:10" x14ac:dyDescent="0.35">
      <c r="A344" s="40" t="s">
        <v>1113</v>
      </c>
      <c r="B344" s="40" t="s">
        <v>1178</v>
      </c>
      <c r="C344" s="40" t="s">
        <v>1179</v>
      </c>
      <c r="D344" s="40">
        <v>3</v>
      </c>
      <c r="E344" s="40"/>
      <c r="F344" s="43">
        <f t="shared" si="10"/>
        <v>0</v>
      </c>
      <c r="G344" s="40"/>
      <c r="H344" s="40"/>
      <c r="I344" s="43"/>
      <c r="J344" s="40">
        <v>3</v>
      </c>
    </row>
    <row r="345" spans="1:10" x14ac:dyDescent="0.35">
      <c r="A345" s="40" t="s">
        <v>1113</v>
      </c>
      <c r="B345" s="40" t="s">
        <v>1180</v>
      </c>
      <c r="C345" s="40" t="s">
        <v>1181</v>
      </c>
      <c r="D345" s="40">
        <v>2</v>
      </c>
      <c r="E345" s="40"/>
      <c r="F345" s="43">
        <f t="shared" si="10"/>
        <v>0</v>
      </c>
      <c r="G345" s="40"/>
      <c r="H345" s="40"/>
      <c r="I345" s="43"/>
      <c r="J345" s="40">
        <v>2</v>
      </c>
    </row>
    <row r="346" spans="1:10" x14ac:dyDescent="0.35">
      <c r="A346" s="40" t="s">
        <v>1113</v>
      </c>
      <c r="B346" s="40" t="s">
        <v>1180</v>
      </c>
      <c r="C346" s="40" t="s">
        <v>1182</v>
      </c>
      <c r="D346" s="40">
        <v>1</v>
      </c>
      <c r="E346" s="40"/>
      <c r="F346" s="43">
        <f t="shared" si="10"/>
        <v>0</v>
      </c>
      <c r="G346" s="40"/>
      <c r="H346" s="40"/>
      <c r="I346" s="43"/>
      <c r="J346" s="40">
        <v>1</v>
      </c>
    </row>
    <row r="347" spans="1:10" x14ac:dyDescent="0.35">
      <c r="A347" s="40" t="s">
        <v>1113</v>
      </c>
      <c r="B347" s="40" t="s">
        <v>1180</v>
      </c>
      <c r="C347" s="40" t="s">
        <v>1183</v>
      </c>
      <c r="D347" s="40">
        <v>1</v>
      </c>
      <c r="E347" s="40"/>
      <c r="F347" s="43">
        <f t="shared" si="10"/>
        <v>0</v>
      </c>
      <c r="G347" s="40"/>
      <c r="H347" s="40"/>
      <c r="I347" s="43"/>
      <c r="J347" s="40">
        <v>1</v>
      </c>
    </row>
    <row r="348" spans="1:10" x14ac:dyDescent="0.35">
      <c r="A348" s="40" t="s">
        <v>1113</v>
      </c>
      <c r="B348" s="40" t="s">
        <v>1180</v>
      </c>
      <c r="C348" s="40" t="s">
        <v>1184</v>
      </c>
      <c r="D348" s="40">
        <v>1</v>
      </c>
      <c r="E348" s="40"/>
      <c r="F348" s="43">
        <f t="shared" si="10"/>
        <v>0</v>
      </c>
      <c r="G348" s="40"/>
      <c r="H348" s="40"/>
      <c r="I348" s="43"/>
      <c r="J348" s="40">
        <v>1</v>
      </c>
    </row>
    <row r="349" spans="1:10" x14ac:dyDescent="0.35">
      <c r="A349" s="40" t="s">
        <v>1113</v>
      </c>
      <c r="B349" s="40" t="s">
        <v>1180</v>
      </c>
      <c r="C349" s="40" t="s">
        <v>1185</v>
      </c>
      <c r="D349" s="40">
        <v>1</v>
      </c>
      <c r="E349" s="40"/>
      <c r="F349" s="43">
        <f t="shared" si="10"/>
        <v>0</v>
      </c>
      <c r="G349" s="40"/>
      <c r="H349" s="40"/>
      <c r="I349" s="43"/>
      <c r="J349" s="40">
        <v>1</v>
      </c>
    </row>
    <row r="350" spans="1:10" x14ac:dyDescent="0.35">
      <c r="A350" s="40" t="s">
        <v>1113</v>
      </c>
      <c r="B350" s="40" t="s">
        <v>1186</v>
      </c>
      <c r="C350" s="40" t="s">
        <v>1187</v>
      </c>
      <c r="D350" s="40"/>
      <c r="E350" s="40"/>
      <c r="F350" s="43"/>
      <c r="G350" s="40">
        <v>1</v>
      </c>
      <c r="H350" s="40"/>
      <c r="I350" s="43">
        <f t="shared" si="11"/>
        <v>0</v>
      </c>
      <c r="J350" s="40">
        <v>1</v>
      </c>
    </row>
    <row r="351" spans="1:10" x14ac:dyDescent="0.35">
      <c r="A351" s="40" t="s">
        <v>1113</v>
      </c>
      <c r="B351" s="40" t="s">
        <v>1186</v>
      </c>
      <c r="C351" s="40" t="s">
        <v>1188</v>
      </c>
      <c r="D351" s="40"/>
      <c r="E351" s="40"/>
      <c r="F351" s="43"/>
      <c r="G351" s="40">
        <v>1</v>
      </c>
      <c r="H351" s="40"/>
      <c r="I351" s="43">
        <f t="shared" si="11"/>
        <v>0</v>
      </c>
      <c r="J351" s="40">
        <v>1</v>
      </c>
    </row>
    <row r="352" spans="1:10" x14ac:dyDescent="0.35">
      <c r="A352" s="40" t="s">
        <v>1113</v>
      </c>
      <c r="B352" s="40" t="s">
        <v>1186</v>
      </c>
      <c r="C352" s="40" t="s">
        <v>1189</v>
      </c>
      <c r="D352" s="40"/>
      <c r="E352" s="40"/>
      <c r="F352" s="43"/>
      <c r="G352" s="40">
        <v>1</v>
      </c>
      <c r="H352" s="40"/>
      <c r="I352" s="43">
        <f t="shared" si="11"/>
        <v>0</v>
      </c>
      <c r="J352" s="40">
        <v>1</v>
      </c>
    </row>
    <row r="353" spans="1:10" x14ac:dyDescent="0.35">
      <c r="A353" s="40" t="s">
        <v>1113</v>
      </c>
      <c r="B353" s="40" t="s">
        <v>1186</v>
      </c>
      <c r="C353" s="40" t="s">
        <v>1190</v>
      </c>
      <c r="D353" s="40">
        <v>1</v>
      </c>
      <c r="E353" s="40"/>
      <c r="F353" s="43">
        <f t="shared" si="10"/>
        <v>0</v>
      </c>
      <c r="G353" s="40"/>
      <c r="H353" s="40"/>
      <c r="I353" s="43"/>
      <c r="J353" s="40">
        <v>1</v>
      </c>
    </row>
    <row r="354" spans="1:10" x14ac:dyDescent="0.35">
      <c r="A354" s="40" t="s">
        <v>1113</v>
      </c>
      <c r="B354" s="40" t="s">
        <v>1191</v>
      </c>
      <c r="C354" s="40" t="s">
        <v>1192</v>
      </c>
      <c r="D354" s="40">
        <v>1</v>
      </c>
      <c r="E354" s="40"/>
      <c r="F354" s="43">
        <f t="shared" si="10"/>
        <v>0</v>
      </c>
      <c r="G354" s="40"/>
      <c r="H354" s="40"/>
      <c r="I354" s="43"/>
      <c r="J354" s="40">
        <v>1</v>
      </c>
    </row>
    <row r="355" spans="1:10" x14ac:dyDescent="0.35">
      <c r="A355" s="40" t="s">
        <v>1113</v>
      </c>
      <c r="B355" s="40" t="s">
        <v>1191</v>
      </c>
      <c r="C355" s="40" t="s">
        <v>1193</v>
      </c>
      <c r="D355" s="40"/>
      <c r="E355" s="40"/>
      <c r="F355" s="43"/>
      <c r="G355" s="40">
        <v>1</v>
      </c>
      <c r="H355" s="40"/>
      <c r="I355" s="43">
        <f t="shared" si="11"/>
        <v>0</v>
      </c>
      <c r="J355" s="40">
        <v>1</v>
      </c>
    </row>
    <row r="356" spans="1:10" x14ac:dyDescent="0.35">
      <c r="A356" s="40" t="s">
        <v>1113</v>
      </c>
      <c r="B356" s="40" t="s">
        <v>1191</v>
      </c>
      <c r="C356" s="40" t="s">
        <v>1194</v>
      </c>
      <c r="D356" s="40"/>
      <c r="E356" s="40"/>
      <c r="F356" s="43"/>
      <c r="G356" s="40">
        <v>1</v>
      </c>
      <c r="H356" s="40"/>
      <c r="I356" s="43">
        <f t="shared" si="11"/>
        <v>0</v>
      </c>
      <c r="J356" s="40">
        <v>1</v>
      </c>
    </row>
    <row r="357" spans="1:10" x14ac:dyDescent="0.35">
      <c r="A357" s="40" t="s">
        <v>1113</v>
      </c>
      <c r="B357" s="40" t="s">
        <v>1191</v>
      </c>
      <c r="C357" s="40" t="s">
        <v>1195</v>
      </c>
      <c r="D357" s="40"/>
      <c r="E357" s="40"/>
      <c r="F357" s="43"/>
      <c r="G357" s="40">
        <v>1</v>
      </c>
      <c r="H357" s="40"/>
      <c r="I357" s="43">
        <f t="shared" si="11"/>
        <v>0</v>
      </c>
      <c r="J357" s="40">
        <v>1</v>
      </c>
    </row>
    <row r="358" spans="1:10" x14ac:dyDescent="0.35">
      <c r="A358" s="40" t="s">
        <v>1113</v>
      </c>
      <c r="B358" s="40" t="s">
        <v>1191</v>
      </c>
      <c r="C358" s="40" t="s">
        <v>1196</v>
      </c>
      <c r="D358" s="40"/>
      <c r="E358" s="40"/>
      <c r="F358" s="43"/>
      <c r="G358" s="40">
        <v>1</v>
      </c>
      <c r="H358" s="40"/>
      <c r="I358" s="43">
        <f t="shared" si="11"/>
        <v>0</v>
      </c>
      <c r="J358" s="40">
        <v>1</v>
      </c>
    </row>
    <row r="359" spans="1:10" x14ac:dyDescent="0.35">
      <c r="A359" s="40" t="s">
        <v>1113</v>
      </c>
      <c r="B359" s="40" t="s">
        <v>1191</v>
      </c>
      <c r="C359" s="40" t="s">
        <v>1197</v>
      </c>
      <c r="D359" s="40">
        <v>1</v>
      </c>
      <c r="E359" s="40"/>
      <c r="F359" s="43">
        <f t="shared" si="10"/>
        <v>0</v>
      </c>
      <c r="G359" s="40">
        <v>1</v>
      </c>
      <c r="H359" s="40"/>
      <c r="I359" s="43">
        <f t="shared" si="11"/>
        <v>0</v>
      </c>
      <c r="J359" s="40">
        <v>2</v>
      </c>
    </row>
    <row r="360" spans="1:10" x14ac:dyDescent="0.35">
      <c r="A360" s="40" t="s">
        <v>1113</v>
      </c>
      <c r="B360" s="40" t="s">
        <v>1198</v>
      </c>
      <c r="C360" s="40" t="s">
        <v>1199</v>
      </c>
      <c r="D360" s="40"/>
      <c r="E360" s="40"/>
      <c r="F360" s="43"/>
      <c r="G360" s="40">
        <v>1</v>
      </c>
      <c r="H360" s="40"/>
      <c r="I360" s="43">
        <f t="shared" si="11"/>
        <v>0</v>
      </c>
      <c r="J360" s="40">
        <v>1</v>
      </c>
    </row>
    <row r="361" spans="1:10" x14ac:dyDescent="0.35">
      <c r="A361" s="40" t="s">
        <v>1113</v>
      </c>
      <c r="B361" s="40" t="s">
        <v>1198</v>
      </c>
      <c r="C361" s="40" t="s">
        <v>1200</v>
      </c>
      <c r="D361" s="40"/>
      <c r="E361" s="40"/>
      <c r="F361" s="43"/>
      <c r="G361" s="40">
        <v>2</v>
      </c>
      <c r="H361" s="40"/>
      <c r="I361" s="43">
        <f t="shared" si="11"/>
        <v>0</v>
      </c>
      <c r="J361" s="40">
        <v>2</v>
      </c>
    </row>
    <row r="362" spans="1:10" x14ac:dyDescent="0.35">
      <c r="A362" s="40" t="s">
        <v>1113</v>
      </c>
      <c r="B362" s="40" t="s">
        <v>1198</v>
      </c>
      <c r="C362" s="40" t="s">
        <v>1201</v>
      </c>
      <c r="D362" s="40"/>
      <c r="E362" s="40"/>
      <c r="F362" s="43"/>
      <c r="G362" s="40">
        <v>1</v>
      </c>
      <c r="H362" s="40"/>
      <c r="I362" s="43">
        <f t="shared" si="11"/>
        <v>0</v>
      </c>
      <c r="J362" s="40">
        <v>1</v>
      </c>
    </row>
    <row r="363" spans="1:10" x14ac:dyDescent="0.35">
      <c r="A363" s="40" t="s">
        <v>1113</v>
      </c>
      <c r="B363" s="40" t="s">
        <v>1198</v>
      </c>
      <c r="C363" s="40" t="s">
        <v>1202</v>
      </c>
      <c r="D363" s="40"/>
      <c r="E363" s="40"/>
      <c r="F363" s="43"/>
      <c r="G363" s="40">
        <v>1</v>
      </c>
      <c r="H363" s="40"/>
      <c r="I363" s="43">
        <f t="shared" si="11"/>
        <v>0</v>
      </c>
      <c r="J363" s="40">
        <v>1</v>
      </c>
    </row>
    <row r="364" spans="1:10" x14ac:dyDescent="0.35">
      <c r="A364" s="40" t="s">
        <v>1113</v>
      </c>
      <c r="B364" s="40" t="s">
        <v>1198</v>
      </c>
      <c r="C364" s="40" t="s">
        <v>1203</v>
      </c>
      <c r="D364" s="40">
        <v>1</v>
      </c>
      <c r="E364" s="40"/>
      <c r="F364" s="43">
        <f t="shared" si="10"/>
        <v>0</v>
      </c>
      <c r="G364" s="40">
        <v>1</v>
      </c>
      <c r="H364" s="40"/>
      <c r="I364" s="43">
        <f t="shared" si="11"/>
        <v>0</v>
      </c>
      <c r="J364" s="40">
        <v>2</v>
      </c>
    </row>
    <row r="365" spans="1:10" x14ac:dyDescent="0.35">
      <c r="A365" s="40" t="s">
        <v>1113</v>
      </c>
      <c r="B365" s="40" t="s">
        <v>1198</v>
      </c>
      <c r="C365" s="40" t="s">
        <v>1204</v>
      </c>
      <c r="D365" s="40"/>
      <c r="E365" s="40"/>
      <c r="F365" s="43"/>
      <c r="G365" s="40">
        <v>2</v>
      </c>
      <c r="H365" s="40"/>
      <c r="I365" s="43">
        <f t="shared" si="11"/>
        <v>0</v>
      </c>
      <c r="J365" s="40">
        <v>2</v>
      </c>
    </row>
    <row r="366" spans="1:10" x14ac:dyDescent="0.35">
      <c r="A366" s="40" t="s">
        <v>1113</v>
      </c>
      <c r="B366" s="40" t="s">
        <v>1205</v>
      </c>
      <c r="C366" s="40" t="s">
        <v>1206</v>
      </c>
      <c r="D366" s="40">
        <v>1</v>
      </c>
      <c r="E366" s="40"/>
      <c r="F366" s="43">
        <f t="shared" si="10"/>
        <v>0</v>
      </c>
      <c r="G366" s="40"/>
      <c r="H366" s="40"/>
      <c r="I366" s="43"/>
      <c r="J366" s="40">
        <v>1</v>
      </c>
    </row>
    <row r="367" spans="1:10" x14ac:dyDescent="0.35">
      <c r="A367" s="40" t="s">
        <v>1113</v>
      </c>
      <c r="B367" s="40" t="s">
        <v>1205</v>
      </c>
      <c r="C367" s="40" t="s">
        <v>1207</v>
      </c>
      <c r="D367" s="40"/>
      <c r="E367" s="40"/>
      <c r="F367" s="43"/>
      <c r="G367" s="40">
        <v>1</v>
      </c>
      <c r="H367" s="40"/>
      <c r="I367" s="43">
        <f t="shared" si="11"/>
        <v>0</v>
      </c>
      <c r="J367" s="40">
        <v>1</v>
      </c>
    </row>
    <row r="368" spans="1:10" x14ac:dyDescent="0.35">
      <c r="A368" s="40" t="s">
        <v>1113</v>
      </c>
      <c r="B368" s="40" t="s">
        <v>1205</v>
      </c>
      <c r="C368" s="40" t="s">
        <v>1208</v>
      </c>
      <c r="D368" s="40">
        <v>2</v>
      </c>
      <c r="E368" s="40"/>
      <c r="F368" s="43">
        <f t="shared" si="10"/>
        <v>0</v>
      </c>
      <c r="G368" s="40">
        <v>1</v>
      </c>
      <c r="H368" s="40"/>
      <c r="I368" s="43">
        <f t="shared" si="11"/>
        <v>0</v>
      </c>
      <c r="J368" s="40">
        <v>3</v>
      </c>
    </row>
    <row r="369" spans="1:10" x14ac:dyDescent="0.35">
      <c r="A369" s="40" t="s">
        <v>1113</v>
      </c>
      <c r="B369" s="40" t="s">
        <v>1205</v>
      </c>
      <c r="C369" s="40" t="s">
        <v>1209</v>
      </c>
      <c r="D369" s="40"/>
      <c r="E369" s="40"/>
      <c r="F369" s="43"/>
      <c r="G369" s="40">
        <v>2</v>
      </c>
      <c r="H369" s="40"/>
      <c r="I369" s="43">
        <f t="shared" si="11"/>
        <v>0</v>
      </c>
      <c r="J369" s="40">
        <v>2</v>
      </c>
    </row>
    <row r="370" spans="1:10" x14ac:dyDescent="0.35">
      <c r="A370" s="40" t="s">
        <v>1113</v>
      </c>
      <c r="B370" s="40" t="s">
        <v>1205</v>
      </c>
      <c r="C370" s="40" t="s">
        <v>1210</v>
      </c>
      <c r="D370" s="40"/>
      <c r="E370" s="40"/>
      <c r="F370" s="43"/>
      <c r="G370" s="40">
        <v>4</v>
      </c>
      <c r="H370" s="40"/>
      <c r="I370" s="43">
        <f t="shared" si="11"/>
        <v>0</v>
      </c>
      <c r="J370" s="40">
        <v>4</v>
      </c>
    </row>
    <row r="371" spans="1:10" x14ac:dyDescent="0.35">
      <c r="A371" s="40" t="s">
        <v>1113</v>
      </c>
      <c r="B371" s="40" t="s">
        <v>1205</v>
      </c>
      <c r="C371" s="40" t="s">
        <v>1211</v>
      </c>
      <c r="D371" s="40"/>
      <c r="E371" s="40"/>
      <c r="F371" s="43"/>
      <c r="G371" s="40">
        <v>1</v>
      </c>
      <c r="H371" s="40"/>
      <c r="I371" s="43">
        <f t="shared" si="11"/>
        <v>0</v>
      </c>
      <c r="J371" s="40">
        <v>1</v>
      </c>
    </row>
    <row r="372" spans="1:10" x14ac:dyDescent="0.35">
      <c r="A372" s="40" t="s">
        <v>1113</v>
      </c>
      <c r="B372" s="40" t="s">
        <v>1212</v>
      </c>
      <c r="C372" s="40" t="s">
        <v>1213</v>
      </c>
      <c r="D372" s="40"/>
      <c r="E372" s="40"/>
      <c r="F372" s="43"/>
      <c r="G372" s="40">
        <v>4</v>
      </c>
      <c r="H372" s="40"/>
      <c r="I372" s="43">
        <f t="shared" si="11"/>
        <v>0</v>
      </c>
      <c r="J372" s="40">
        <v>4</v>
      </c>
    </row>
    <row r="373" spans="1:10" x14ac:dyDescent="0.35">
      <c r="A373" s="40" t="s">
        <v>1113</v>
      </c>
      <c r="B373" s="40" t="s">
        <v>1212</v>
      </c>
      <c r="C373" s="40" t="s">
        <v>1214</v>
      </c>
      <c r="D373" s="40">
        <v>3</v>
      </c>
      <c r="E373" s="40"/>
      <c r="F373" s="43">
        <f t="shared" si="10"/>
        <v>0</v>
      </c>
      <c r="G373" s="40">
        <v>1</v>
      </c>
      <c r="H373" s="40"/>
      <c r="I373" s="43">
        <f t="shared" si="11"/>
        <v>0</v>
      </c>
      <c r="J373" s="40">
        <v>4</v>
      </c>
    </row>
    <row r="374" spans="1:10" x14ac:dyDescent="0.35">
      <c r="A374" s="40" t="s">
        <v>1113</v>
      </c>
      <c r="B374" s="40" t="s">
        <v>1212</v>
      </c>
      <c r="C374" s="40" t="s">
        <v>1215</v>
      </c>
      <c r="D374" s="40">
        <v>1</v>
      </c>
      <c r="E374" s="40"/>
      <c r="F374" s="43">
        <f t="shared" si="10"/>
        <v>0</v>
      </c>
      <c r="G374" s="40">
        <v>2</v>
      </c>
      <c r="H374" s="40"/>
      <c r="I374" s="43">
        <f t="shared" si="11"/>
        <v>0</v>
      </c>
      <c r="J374" s="40">
        <v>3</v>
      </c>
    </row>
    <row r="375" spans="1:10" x14ac:dyDescent="0.35">
      <c r="A375" s="40" t="s">
        <v>1113</v>
      </c>
      <c r="B375" s="40" t="s">
        <v>1212</v>
      </c>
      <c r="C375" s="40" t="s">
        <v>1216</v>
      </c>
      <c r="D375" s="40">
        <v>1</v>
      </c>
      <c r="E375" s="40"/>
      <c r="F375" s="43">
        <f t="shared" si="10"/>
        <v>0</v>
      </c>
      <c r="G375" s="40"/>
      <c r="H375" s="40"/>
      <c r="I375" s="43"/>
      <c r="J375" s="40">
        <v>1</v>
      </c>
    </row>
    <row r="376" spans="1:10" x14ac:dyDescent="0.35">
      <c r="A376" s="40" t="s">
        <v>1113</v>
      </c>
      <c r="B376" s="40" t="s">
        <v>1212</v>
      </c>
      <c r="C376" s="40" t="s">
        <v>1217</v>
      </c>
      <c r="D376" s="40">
        <v>3</v>
      </c>
      <c r="E376" s="40"/>
      <c r="F376" s="43">
        <f t="shared" si="10"/>
        <v>0</v>
      </c>
      <c r="G376" s="40">
        <v>1</v>
      </c>
      <c r="H376" s="40"/>
      <c r="I376" s="43">
        <f t="shared" si="11"/>
        <v>0</v>
      </c>
      <c r="J376" s="40">
        <v>4</v>
      </c>
    </row>
    <row r="377" spans="1:10" x14ac:dyDescent="0.35">
      <c r="A377" s="40" t="s">
        <v>1113</v>
      </c>
      <c r="B377" s="40" t="s">
        <v>1212</v>
      </c>
      <c r="C377" s="40" t="s">
        <v>1218</v>
      </c>
      <c r="D377" s="40">
        <v>2</v>
      </c>
      <c r="E377" s="40"/>
      <c r="F377" s="43">
        <f t="shared" si="10"/>
        <v>0</v>
      </c>
      <c r="G377" s="40">
        <v>1</v>
      </c>
      <c r="H377" s="40"/>
      <c r="I377" s="43">
        <f t="shared" si="11"/>
        <v>0</v>
      </c>
      <c r="J377" s="40">
        <v>3</v>
      </c>
    </row>
    <row r="378" spans="1:10" x14ac:dyDescent="0.35">
      <c r="A378" s="40" t="s">
        <v>1113</v>
      </c>
      <c r="B378" s="40" t="s">
        <v>1219</v>
      </c>
      <c r="C378" s="40" t="s">
        <v>1220</v>
      </c>
      <c r="D378" s="40">
        <v>5</v>
      </c>
      <c r="E378" s="40"/>
      <c r="F378" s="43">
        <f t="shared" si="10"/>
        <v>0</v>
      </c>
      <c r="G378" s="40"/>
      <c r="H378" s="40"/>
      <c r="I378" s="43"/>
      <c r="J378" s="40">
        <v>5</v>
      </c>
    </row>
    <row r="379" spans="1:10" x14ac:dyDescent="0.35">
      <c r="A379" s="40" t="s">
        <v>1113</v>
      </c>
      <c r="B379" s="40" t="s">
        <v>1219</v>
      </c>
      <c r="C379" s="40" t="s">
        <v>1221</v>
      </c>
      <c r="D379" s="40">
        <v>4</v>
      </c>
      <c r="E379" s="40"/>
      <c r="F379" s="43">
        <f t="shared" si="10"/>
        <v>0</v>
      </c>
      <c r="G379" s="40"/>
      <c r="H379" s="40"/>
      <c r="I379" s="43"/>
      <c r="J379" s="40">
        <v>4</v>
      </c>
    </row>
    <row r="380" spans="1:10" x14ac:dyDescent="0.35">
      <c r="A380" s="40" t="s">
        <v>1113</v>
      </c>
      <c r="B380" s="40" t="s">
        <v>1219</v>
      </c>
      <c r="C380" s="40" t="s">
        <v>1222</v>
      </c>
      <c r="D380" s="40">
        <v>2</v>
      </c>
      <c r="E380" s="40"/>
      <c r="F380" s="43">
        <f t="shared" si="10"/>
        <v>0</v>
      </c>
      <c r="G380" s="40">
        <v>1</v>
      </c>
      <c r="H380" s="40"/>
      <c r="I380" s="43">
        <f t="shared" si="11"/>
        <v>0</v>
      </c>
      <c r="J380" s="40">
        <v>3</v>
      </c>
    </row>
    <row r="381" spans="1:10" x14ac:dyDescent="0.35">
      <c r="A381" s="40" t="s">
        <v>1113</v>
      </c>
      <c r="B381" s="40" t="s">
        <v>1219</v>
      </c>
      <c r="C381" s="40" t="s">
        <v>1223</v>
      </c>
      <c r="D381" s="40">
        <v>1</v>
      </c>
      <c r="E381" s="40"/>
      <c r="F381" s="43">
        <f t="shared" si="10"/>
        <v>0</v>
      </c>
      <c r="G381" s="40"/>
      <c r="H381" s="40"/>
      <c r="I381" s="43"/>
      <c r="J381" s="40">
        <v>1</v>
      </c>
    </row>
    <row r="382" spans="1:10" x14ac:dyDescent="0.35">
      <c r="A382" s="40" t="s">
        <v>1113</v>
      </c>
      <c r="B382" s="40" t="s">
        <v>1219</v>
      </c>
      <c r="C382" s="40" t="s">
        <v>1224</v>
      </c>
      <c r="D382" s="40">
        <v>4</v>
      </c>
      <c r="E382" s="40"/>
      <c r="F382" s="43">
        <f t="shared" si="10"/>
        <v>0</v>
      </c>
      <c r="G382" s="40">
        <v>2</v>
      </c>
      <c r="H382" s="40"/>
      <c r="I382" s="43">
        <f t="shared" si="11"/>
        <v>0</v>
      </c>
      <c r="J382" s="40">
        <v>6</v>
      </c>
    </row>
    <row r="383" spans="1:10" x14ac:dyDescent="0.35">
      <c r="A383" s="40" t="s">
        <v>1113</v>
      </c>
      <c r="B383" s="40" t="s">
        <v>1225</v>
      </c>
      <c r="C383" s="40" t="s">
        <v>1226</v>
      </c>
      <c r="D383" s="40">
        <v>2</v>
      </c>
      <c r="E383" s="40"/>
      <c r="F383" s="43">
        <f t="shared" si="10"/>
        <v>0</v>
      </c>
      <c r="G383" s="40">
        <v>1</v>
      </c>
      <c r="H383" s="40"/>
      <c r="I383" s="43">
        <f t="shared" si="11"/>
        <v>0</v>
      </c>
      <c r="J383" s="40">
        <v>3</v>
      </c>
    </row>
    <row r="384" spans="1:10" x14ac:dyDescent="0.35">
      <c r="A384" s="40" t="s">
        <v>1113</v>
      </c>
      <c r="B384" s="40" t="s">
        <v>1225</v>
      </c>
      <c r="C384" s="40" t="s">
        <v>1227</v>
      </c>
      <c r="D384" s="40">
        <v>3</v>
      </c>
      <c r="E384" s="40"/>
      <c r="F384" s="43">
        <f t="shared" si="10"/>
        <v>0</v>
      </c>
      <c r="G384" s="40">
        <v>1</v>
      </c>
      <c r="H384" s="40"/>
      <c r="I384" s="43">
        <f t="shared" si="11"/>
        <v>0</v>
      </c>
      <c r="J384" s="40">
        <v>4</v>
      </c>
    </row>
    <row r="385" spans="1:10" x14ac:dyDescent="0.35">
      <c r="A385" s="40" t="s">
        <v>1113</v>
      </c>
      <c r="B385" s="40" t="s">
        <v>1225</v>
      </c>
      <c r="C385" s="40" t="s">
        <v>1228</v>
      </c>
      <c r="D385" s="40">
        <v>2</v>
      </c>
      <c r="E385" s="40"/>
      <c r="F385" s="43">
        <f t="shared" si="10"/>
        <v>0</v>
      </c>
      <c r="G385" s="40"/>
      <c r="H385" s="40"/>
      <c r="I385" s="43"/>
      <c r="J385" s="40">
        <v>2</v>
      </c>
    </row>
    <row r="386" spans="1:10" x14ac:dyDescent="0.35">
      <c r="A386" s="40" t="s">
        <v>1113</v>
      </c>
      <c r="B386" s="40" t="s">
        <v>1225</v>
      </c>
      <c r="C386" s="40" t="s">
        <v>1229</v>
      </c>
      <c r="D386" s="40">
        <v>2</v>
      </c>
      <c r="E386" s="40"/>
      <c r="F386" s="43">
        <f t="shared" si="10"/>
        <v>0</v>
      </c>
      <c r="G386" s="40">
        <v>2</v>
      </c>
      <c r="H386" s="40"/>
      <c r="I386" s="43">
        <f t="shared" si="11"/>
        <v>0</v>
      </c>
      <c r="J386" s="40">
        <v>4</v>
      </c>
    </row>
    <row r="387" spans="1:10" x14ac:dyDescent="0.35">
      <c r="A387" s="40" t="s">
        <v>1113</v>
      </c>
      <c r="B387" s="40" t="s">
        <v>1230</v>
      </c>
      <c r="C387" s="40" t="s">
        <v>1231</v>
      </c>
      <c r="D387" s="40">
        <v>1</v>
      </c>
      <c r="E387" s="40"/>
      <c r="F387" s="43">
        <f t="shared" si="10"/>
        <v>0</v>
      </c>
      <c r="G387" s="40"/>
      <c r="H387" s="40"/>
      <c r="I387" s="43"/>
      <c r="J387" s="40">
        <v>1</v>
      </c>
    </row>
    <row r="388" spans="1:10" x14ac:dyDescent="0.35">
      <c r="A388" s="40" t="s">
        <v>1113</v>
      </c>
      <c r="B388" s="40" t="s">
        <v>1232</v>
      </c>
      <c r="C388" s="40" t="s">
        <v>1233</v>
      </c>
      <c r="D388" s="40">
        <v>4</v>
      </c>
      <c r="E388" s="40"/>
      <c r="F388" s="43">
        <f t="shared" ref="F388:F451" si="12">E388/D388</f>
        <v>0</v>
      </c>
      <c r="G388" s="40">
        <v>1</v>
      </c>
      <c r="H388" s="40"/>
      <c r="I388" s="43">
        <f t="shared" ref="I388:I451" si="13">H388/G388</f>
        <v>0</v>
      </c>
      <c r="J388" s="40">
        <v>5</v>
      </c>
    </row>
    <row r="389" spans="1:10" x14ac:dyDescent="0.35">
      <c r="A389" s="40" t="s">
        <v>1113</v>
      </c>
      <c r="B389" s="40" t="s">
        <v>1232</v>
      </c>
      <c r="C389" s="40" t="s">
        <v>1234</v>
      </c>
      <c r="D389" s="40">
        <v>4</v>
      </c>
      <c r="E389" s="40"/>
      <c r="F389" s="43">
        <f t="shared" si="12"/>
        <v>0</v>
      </c>
      <c r="G389" s="40"/>
      <c r="H389" s="40"/>
      <c r="I389" s="43"/>
      <c r="J389" s="40">
        <v>4</v>
      </c>
    </row>
    <row r="390" spans="1:10" x14ac:dyDescent="0.35">
      <c r="A390" s="40" t="s">
        <v>1113</v>
      </c>
      <c r="B390" s="40" t="s">
        <v>1232</v>
      </c>
      <c r="C390" s="40" t="s">
        <v>1235</v>
      </c>
      <c r="D390" s="40">
        <v>4</v>
      </c>
      <c r="E390" s="40"/>
      <c r="F390" s="43">
        <f t="shared" si="12"/>
        <v>0</v>
      </c>
      <c r="G390" s="40">
        <v>2</v>
      </c>
      <c r="H390" s="40"/>
      <c r="I390" s="43">
        <f t="shared" si="13"/>
        <v>0</v>
      </c>
      <c r="J390" s="40">
        <v>6</v>
      </c>
    </row>
    <row r="391" spans="1:10" x14ac:dyDescent="0.35">
      <c r="A391" s="40" t="s">
        <v>1113</v>
      </c>
      <c r="B391" s="40" t="s">
        <v>1232</v>
      </c>
      <c r="C391" s="40" t="s">
        <v>1236</v>
      </c>
      <c r="D391" s="40">
        <v>2</v>
      </c>
      <c r="E391" s="40"/>
      <c r="F391" s="43">
        <f t="shared" si="12"/>
        <v>0</v>
      </c>
      <c r="G391" s="40"/>
      <c r="H391" s="40"/>
      <c r="I391" s="43"/>
      <c r="J391" s="40">
        <v>2</v>
      </c>
    </row>
    <row r="392" spans="1:10" x14ac:dyDescent="0.35">
      <c r="A392" s="40" t="s">
        <v>1113</v>
      </c>
      <c r="B392" s="40" t="s">
        <v>1232</v>
      </c>
      <c r="C392" s="40" t="s">
        <v>1237</v>
      </c>
      <c r="D392" s="40">
        <v>3</v>
      </c>
      <c r="E392" s="40"/>
      <c r="F392" s="43">
        <f t="shared" si="12"/>
        <v>0</v>
      </c>
      <c r="G392" s="40">
        <v>2</v>
      </c>
      <c r="H392" s="40"/>
      <c r="I392" s="43">
        <f t="shared" si="13"/>
        <v>0</v>
      </c>
      <c r="J392" s="40">
        <v>5</v>
      </c>
    </row>
    <row r="393" spans="1:10" x14ac:dyDescent="0.35">
      <c r="A393" s="40" t="s">
        <v>1113</v>
      </c>
      <c r="B393" s="40" t="s">
        <v>1238</v>
      </c>
      <c r="C393" s="40" t="s">
        <v>1239</v>
      </c>
      <c r="D393" s="40">
        <v>6</v>
      </c>
      <c r="E393" s="40"/>
      <c r="F393" s="43">
        <f t="shared" si="12"/>
        <v>0</v>
      </c>
      <c r="G393" s="40"/>
      <c r="H393" s="40"/>
      <c r="I393" s="43"/>
      <c r="J393" s="40">
        <v>6</v>
      </c>
    </row>
    <row r="394" spans="1:10" x14ac:dyDescent="0.35">
      <c r="A394" s="40" t="s">
        <v>1113</v>
      </c>
      <c r="B394" s="40" t="s">
        <v>1238</v>
      </c>
      <c r="C394" s="40" t="s">
        <v>1240</v>
      </c>
      <c r="D394" s="40">
        <v>2</v>
      </c>
      <c r="E394" s="40"/>
      <c r="F394" s="43">
        <f t="shared" si="12"/>
        <v>0</v>
      </c>
      <c r="G394" s="40"/>
      <c r="H394" s="40"/>
      <c r="I394" s="43"/>
      <c r="J394" s="40">
        <v>2</v>
      </c>
    </row>
    <row r="395" spans="1:10" x14ac:dyDescent="0.35">
      <c r="A395" s="40" t="s">
        <v>1113</v>
      </c>
      <c r="B395" s="40" t="s">
        <v>1238</v>
      </c>
      <c r="C395" s="40" t="s">
        <v>1241</v>
      </c>
      <c r="D395" s="40">
        <v>3</v>
      </c>
      <c r="E395" s="40"/>
      <c r="F395" s="43">
        <f t="shared" si="12"/>
        <v>0</v>
      </c>
      <c r="G395" s="40"/>
      <c r="H395" s="40"/>
      <c r="I395" s="43"/>
      <c r="J395" s="40">
        <v>3</v>
      </c>
    </row>
    <row r="396" spans="1:10" x14ac:dyDescent="0.35">
      <c r="A396" s="40" t="s">
        <v>1113</v>
      </c>
      <c r="B396" s="40" t="s">
        <v>1238</v>
      </c>
      <c r="C396" s="40" t="s">
        <v>1242</v>
      </c>
      <c r="D396" s="40">
        <v>8</v>
      </c>
      <c r="E396" s="40"/>
      <c r="F396" s="43">
        <f t="shared" si="12"/>
        <v>0</v>
      </c>
      <c r="G396" s="40"/>
      <c r="H396" s="40"/>
      <c r="I396" s="43"/>
      <c r="J396" s="40">
        <v>8</v>
      </c>
    </row>
    <row r="397" spans="1:10" x14ac:dyDescent="0.35">
      <c r="A397" s="40" t="s">
        <v>1113</v>
      </c>
      <c r="B397" s="40" t="s">
        <v>1238</v>
      </c>
      <c r="C397" s="40" t="s">
        <v>1243</v>
      </c>
      <c r="D397" s="40">
        <v>6</v>
      </c>
      <c r="E397" s="40"/>
      <c r="F397" s="43">
        <f t="shared" si="12"/>
        <v>0</v>
      </c>
      <c r="G397" s="40"/>
      <c r="H397" s="40"/>
      <c r="I397" s="43"/>
      <c r="J397" s="40">
        <v>6</v>
      </c>
    </row>
    <row r="398" spans="1:10" x14ac:dyDescent="0.35">
      <c r="A398" s="40" t="s">
        <v>1113</v>
      </c>
      <c r="B398" s="40" t="s">
        <v>1238</v>
      </c>
      <c r="C398" s="40" t="s">
        <v>1244</v>
      </c>
      <c r="D398" s="40">
        <v>5</v>
      </c>
      <c r="E398" s="40"/>
      <c r="F398" s="43">
        <f t="shared" si="12"/>
        <v>0</v>
      </c>
      <c r="G398" s="40"/>
      <c r="H398" s="40"/>
      <c r="I398" s="43"/>
      <c r="J398" s="40">
        <v>5</v>
      </c>
    </row>
    <row r="399" spans="1:10" x14ac:dyDescent="0.35">
      <c r="A399" s="40" t="s">
        <v>1113</v>
      </c>
      <c r="B399" s="40" t="s">
        <v>1245</v>
      </c>
      <c r="C399" s="40" t="s">
        <v>1246</v>
      </c>
      <c r="D399" s="40">
        <v>12</v>
      </c>
      <c r="E399" s="40"/>
      <c r="F399" s="43">
        <f t="shared" si="12"/>
        <v>0</v>
      </c>
      <c r="G399" s="40">
        <v>1</v>
      </c>
      <c r="H399" s="40"/>
      <c r="I399" s="43">
        <f t="shared" si="13"/>
        <v>0</v>
      </c>
      <c r="J399" s="40">
        <v>13</v>
      </c>
    </row>
    <row r="400" spans="1:10" x14ac:dyDescent="0.35">
      <c r="A400" s="40" t="s">
        <v>1113</v>
      </c>
      <c r="B400" s="40" t="s">
        <v>1245</v>
      </c>
      <c r="C400" s="40" t="s">
        <v>1247</v>
      </c>
      <c r="D400" s="40">
        <v>12</v>
      </c>
      <c r="E400" s="40"/>
      <c r="F400" s="43">
        <f t="shared" si="12"/>
        <v>0</v>
      </c>
      <c r="G400" s="40"/>
      <c r="H400" s="40"/>
      <c r="I400" s="43"/>
      <c r="J400" s="40">
        <v>12</v>
      </c>
    </row>
    <row r="401" spans="1:10" x14ac:dyDescent="0.35">
      <c r="A401" s="40" t="s">
        <v>1113</v>
      </c>
      <c r="B401" s="40" t="s">
        <v>1245</v>
      </c>
      <c r="C401" s="40" t="s">
        <v>1248</v>
      </c>
      <c r="D401" s="40">
        <v>4</v>
      </c>
      <c r="E401" s="40"/>
      <c r="F401" s="43">
        <f t="shared" si="12"/>
        <v>0</v>
      </c>
      <c r="G401" s="40">
        <v>2</v>
      </c>
      <c r="H401" s="40"/>
      <c r="I401" s="43">
        <f t="shared" si="13"/>
        <v>0</v>
      </c>
      <c r="J401" s="40">
        <v>6</v>
      </c>
    </row>
    <row r="402" spans="1:10" x14ac:dyDescent="0.35">
      <c r="A402" s="40" t="s">
        <v>1113</v>
      </c>
      <c r="B402" s="40" t="s">
        <v>1245</v>
      </c>
      <c r="C402" s="40" t="s">
        <v>1249</v>
      </c>
      <c r="D402" s="40">
        <v>5</v>
      </c>
      <c r="E402" s="40"/>
      <c r="F402" s="43">
        <f t="shared" si="12"/>
        <v>0</v>
      </c>
      <c r="G402" s="40">
        <v>2</v>
      </c>
      <c r="H402" s="40"/>
      <c r="I402" s="43">
        <f t="shared" si="13"/>
        <v>0</v>
      </c>
      <c r="J402" s="40">
        <v>7</v>
      </c>
    </row>
    <row r="403" spans="1:10" x14ac:dyDescent="0.35">
      <c r="A403" s="40" t="s">
        <v>1113</v>
      </c>
      <c r="B403" s="40" t="s">
        <v>1245</v>
      </c>
      <c r="C403" s="40" t="s">
        <v>1250</v>
      </c>
      <c r="D403" s="40">
        <v>7</v>
      </c>
      <c r="E403" s="40"/>
      <c r="F403" s="43">
        <f t="shared" si="12"/>
        <v>0</v>
      </c>
      <c r="G403" s="40"/>
      <c r="H403" s="40"/>
      <c r="I403" s="43"/>
      <c r="J403" s="40">
        <v>7</v>
      </c>
    </row>
    <row r="404" spans="1:10" x14ac:dyDescent="0.35">
      <c r="A404" s="40" t="s">
        <v>1113</v>
      </c>
      <c r="B404" s="40" t="s">
        <v>1245</v>
      </c>
      <c r="C404" s="40" t="s">
        <v>1251</v>
      </c>
      <c r="D404" s="40"/>
      <c r="E404" s="40"/>
      <c r="F404" s="43"/>
      <c r="G404" s="40">
        <v>1</v>
      </c>
      <c r="H404" s="40"/>
      <c r="I404" s="43">
        <f t="shared" si="13"/>
        <v>0</v>
      </c>
      <c r="J404" s="40">
        <v>1</v>
      </c>
    </row>
    <row r="405" spans="1:10" x14ac:dyDescent="0.35">
      <c r="A405" s="40" t="s">
        <v>1113</v>
      </c>
      <c r="B405" s="40" t="s">
        <v>1245</v>
      </c>
      <c r="C405" s="40" t="s">
        <v>1252</v>
      </c>
      <c r="D405" s="40">
        <v>2</v>
      </c>
      <c r="E405" s="40"/>
      <c r="F405" s="43">
        <f t="shared" si="12"/>
        <v>0</v>
      </c>
      <c r="G405" s="40"/>
      <c r="H405" s="40"/>
      <c r="I405" s="43"/>
      <c r="J405" s="40">
        <v>2</v>
      </c>
    </row>
    <row r="406" spans="1:10" x14ac:dyDescent="0.35">
      <c r="A406" s="40" t="s">
        <v>1113</v>
      </c>
      <c r="B406" s="40" t="s">
        <v>1245</v>
      </c>
      <c r="C406" s="40" t="s">
        <v>1253</v>
      </c>
      <c r="D406" s="40">
        <v>9</v>
      </c>
      <c r="E406" s="40"/>
      <c r="F406" s="43">
        <f t="shared" si="12"/>
        <v>0</v>
      </c>
      <c r="G406" s="40">
        <v>1</v>
      </c>
      <c r="H406" s="40"/>
      <c r="I406" s="43">
        <f t="shared" si="13"/>
        <v>0</v>
      </c>
      <c r="J406" s="40">
        <v>10</v>
      </c>
    </row>
    <row r="407" spans="1:10" x14ac:dyDescent="0.35">
      <c r="A407" s="40" t="s">
        <v>1113</v>
      </c>
      <c r="B407" s="40" t="s">
        <v>1254</v>
      </c>
      <c r="C407" s="40" t="s">
        <v>1255</v>
      </c>
      <c r="D407" s="40">
        <v>1</v>
      </c>
      <c r="E407" s="40"/>
      <c r="F407" s="43">
        <f t="shared" si="12"/>
        <v>0</v>
      </c>
      <c r="G407" s="40">
        <v>1</v>
      </c>
      <c r="H407" s="40"/>
      <c r="I407" s="43">
        <f t="shared" si="13"/>
        <v>0</v>
      </c>
      <c r="J407" s="40">
        <v>2</v>
      </c>
    </row>
    <row r="408" spans="1:10" x14ac:dyDescent="0.35">
      <c r="A408" s="40" t="s">
        <v>1113</v>
      </c>
      <c r="B408" s="40" t="s">
        <v>1254</v>
      </c>
      <c r="C408" s="40" t="s">
        <v>1256</v>
      </c>
      <c r="D408" s="40"/>
      <c r="E408" s="40"/>
      <c r="F408" s="43"/>
      <c r="G408" s="40">
        <v>1</v>
      </c>
      <c r="H408" s="40"/>
      <c r="I408" s="43">
        <f t="shared" si="13"/>
        <v>0</v>
      </c>
      <c r="J408" s="40">
        <v>1</v>
      </c>
    </row>
    <row r="409" spans="1:10" x14ac:dyDescent="0.35">
      <c r="A409" s="40" t="s">
        <v>1113</v>
      </c>
      <c r="B409" s="40" t="s">
        <v>1254</v>
      </c>
      <c r="C409" s="40" t="s">
        <v>1257</v>
      </c>
      <c r="D409" s="40">
        <v>1</v>
      </c>
      <c r="E409" s="40"/>
      <c r="F409" s="43">
        <f t="shared" si="12"/>
        <v>0</v>
      </c>
      <c r="G409" s="40"/>
      <c r="H409" s="40"/>
      <c r="I409" s="43"/>
      <c r="J409" s="40">
        <v>1</v>
      </c>
    </row>
    <row r="410" spans="1:10" x14ac:dyDescent="0.35">
      <c r="A410" s="40" t="s">
        <v>1113</v>
      </c>
      <c r="B410" s="40" t="s">
        <v>1254</v>
      </c>
      <c r="C410" s="40" t="s">
        <v>1258</v>
      </c>
      <c r="D410" s="40">
        <v>1</v>
      </c>
      <c r="E410" s="40"/>
      <c r="F410" s="43">
        <f t="shared" si="12"/>
        <v>0</v>
      </c>
      <c r="G410" s="40"/>
      <c r="H410" s="40"/>
      <c r="I410" s="43"/>
      <c r="J410" s="40">
        <v>1</v>
      </c>
    </row>
    <row r="411" spans="1:10" x14ac:dyDescent="0.35">
      <c r="A411" s="40" t="s">
        <v>1113</v>
      </c>
      <c r="B411" s="40" t="s">
        <v>1254</v>
      </c>
      <c r="C411" s="40" t="s">
        <v>1259</v>
      </c>
      <c r="D411" s="40">
        <v>2</v>
      </c>
      <c r="E411" s="40"/>
      <c r="F411" s="43">
        <f t="shared" si="12"/>
        <v>0</v>
      </c>
      <c r="G411" s="40"/>
      <c r="H411" s="40"/>
      <c r="I411" s="43"/>
      <c r="J411" s="40">
        <v>2</v>
      </c>
    </row>
    <row r="412" spans="1:10" x14ac:dyDescent="0.35">
      <c r="A412" s="40" t="s">
        <v>1113</v>
      </c>
      <c r="B412" s="40" t="s">
        <v>1260</v>
      </c>
      <c r="C412" s="40" t="s">
        <v>1261</v>
      </c>
      <c r="D412" s="40">
        <v>5</v>
      </c>
      <c r="E412" s="40"/>
      <c r="F412" s="43">
        <f t="shared" si="12"/>
        <v>0</v>
      </c>
      <c r="G412" s="40">
        <v>1</v>
      </c>
      <c r="H412" s="40"/>
      <c r="I412" s="43">
        <f t="shared" si="13"/>
        <v>0</v>
      </c>
      <c r="J412" s="40">
        <v>6</v>
      </c>
    </row>
    <row r="413" spans="1:10" x14ac:dyDescent="0.35">
      <c r="A413" s="40" t="s">
        <v>1113</v>
      </c>
      <c r="B413" s="40" t="s">
        <v>1260</v>
      </c>
      <c r="C413" s="40" t="s">
        <v>1262</v>
      </c>
      <c r="D413" s="40">
        <v>4</v>
      </c>
      <c r="E413" s="40"/>
      <c r="F413" s="43">
        <f t="shared" si="12"/>
        <v>0</v>
      </c>
      <c r="G413" s="40">
        <v>1</v>
      </c>
      <c r="H413" s="40"/>
      <c r="I413" s="43">
        <f t="shared" si="13"/>
        <v>0</v>
      </c>
      <c r="J413" s="40">
        <v>5</v>
      </c>
    </row>
    <row r="414" spans="1:10" x14ac:dyDescent="0.35">
      <c r="A414" s="40" t="s">
        <v>1113</v>
      </c>
      <c r="B414" s="40" t="s">
        <v>1260</v>
      </c>
      <c r="C414" s="40" t="s">
        <v>1263</v>
      </c>
      <c r="D414" s="40">
        <v>3</v>
      </c>
      <c r="E414" s="40"/>
      <c r="F414" s="43">
        <f t="shared" si="12"/>
        <v>0</v>
      </c>
      <c r="G414" s="40">
        <v>1</v>
      </c>
      <c r="H414" s="40"/>
      <c r="I414" s="43">
        <f t="shared" si="13"/>
        <v>0</v>
      </c>
      <c r="J414" s="40">
        <v>4</v>
      </c>
    </row>
    <row r="415" spans="1:10" x14ac:dyDescent="0.35">
      <c r="A415" s="40" t="s">
        <v>1113</v>
      </c>
      <c r="B415" s="40" t="s">
        <v>1260</v>
      </c>
      <c r="C415" s="40" t="s">
        <v>1264</v>
      </c>
      <c r="D415" s="40">
        <v>1</v>
      </c>
      <c r="E415" s="40"/>
      <c r="F415" s="43">
        <f t="shared" si="12"/>
        <v>0</v>
      </c>
      <c r="G415" s="40">
        <v>2</v>
      </c>
      <c r="H415" s="40"/>
      <c r="I415" s="43">
        <f t="shared" si="13"/>
        <v>0</v>
      </c>
      <c r="J415" s="40">
        <v>3</v>
      </c>
    </row>
    <row r="416" spans="1:10" x14ac:dyDescent="0.35">
      <c r="A416" s="40" t="s">
        <v>1113</v>
      </c>
      <c r="B416" s="40" t="s">
        <v>1260</v>
      </c>
      <c r="C416" s="40" t="s">
        <v>1265</v>
      </c>
      <c r="D416" s="40">
        <v>1</v>
      </c>
      <c r="E416" s="40"/>
      <c r="F416" s="43">
        <f t="shared" si="12"/>
        <v>0</v>
      </c>
      <c r="G416" s="40">
        <v>2</v>
      </c>
      <c r="H416" s="40"/>
      <c r="I416" s="43">
        <f t="shared" si="13"/>
        <v>0</v>
      </c>
      <c r="J416" s="40">
        <v>3</v>
      </c>
    </row>
    <row r="417" spans="1:10" x14ac:dyDescent="0.35">
      <c r="A417" s="40" t="s">
        <v>1113</v>
      </c>
      <c r="B417" s="40" t="s">
        <v>1260</v>
      </c>
      <c r="C417" s="40" t="s">
        <v>1266</v>
      </c>
      <c r="D417" s="40">
        <v>2</v>
      </c>
      <c r="E417" s="40"/>
      <c r="F417" s="43">
        <f t="shared" si="12"/>
        <v>0</v>
      </c>
      <c r="G417" s="40"/>
      <c r="H417" s="40"/>
      <c r="I417" s="43"/>
      <c r="J417" s="40">
        <v>2</v>
      </c>
    </row>
    <row r="418" spans="1:10" x14ac:dyDescent="0.35">
      <c r="A418" s="40" t="s">
        <v>1113</v>
      </c>
      <c r="B418" s="40" t="s">
        <v>1260</v>
      </c>
      <c r="C418" s="40" t="s">
        <v>1267</v>
      </c>
      <c r="D418" s="40">
        <v>4</v>
      </c>
      <c r="E418" s="40"/>
      <c r="F418" s="43">
        <f t="shared" si="12"/>
        <v>0</v>
      </c>
      <c r="G418" s="40">
        <v>2</v>
      </c>
      <c r="H418" s="40"/>
      <c r="I418" s="43">
        <f t="shared" si="13"/>
        <v>0</v>
      </c>
      <c r="J418" s="40">
        <v>6</v>
      </c>
    </row>
    <row r="419" spans="1:10" x14ac:dyDescent="0.35">
      <c r="A419" s="40" t="s">
        <v>1113</v>
      </c>
      <c r="B419" s="40" t="s">
        <v>1268</v>
      </c>
      <c r="C419" s="40" t="s">
        <v>1269</v>
      </c>
      <c r="D419" s="40">
        <v>1</v>
      </c>
      <c r="E419" s="40"/>
      <c r="F419" s="43">
        <f t="shared" si="12"/>
        <v>0</v>
      </c>
      <c r="G419" s="40">
        <v>1</v>
      </c>
      <c r="H419" s="40"/>
      <c r="I419" s="43">
        <f t="shared" si="13"/>
        <v>0</v>
      </c>
      <c r="J419" s="40">
        <v>2</v>
      </c>
    </row>
    <row r="420" spans="1:10" x14ac:dyDescent="0.35">
      <c r="A420" s="40" t="s">
        <v>1113</v>
      </c>
      <c r="B420" s="40" t="s">
        <v>1268</v>
      </c>
      <c r="C420" s="40" t="s">
        <v>1270</v>
      </c>
      <c r="D420" s="40">
        <v>2</v>
      </c>
      <c r="E420" s="40"/>
      <c r="F420" s="43">
        <f t="shared" si="12"/>
        <v>0</v>
      </c>
      <c r="G420" s="40"/>
      <c r="H420" s="40"/>
      <c r="I420" s="43"/>
      <c r="J420" s="40">
        <v>2</v>
      </c>
    </row>
    <row r="421" spans="1:10" x14ac:dyDescent="0.35">
      <c r="A421" s="40" t="s">
        <v>1113</v>
      </c>
      <c r="B421" s="40" t="s">
        <v>1268</v>
      </c>
      <c r="C421" s="40" t="s">
        <v>1271</v>
      </c>
      <c r="D421" s="40">
        <v>2</v>
      </c>
      <c r="E421" s="40"/>
      <c r="F421" s="43">
        <f t="shared" si="12"/>
        <v>0</v>
      </c>
      <c r="G421" s="40"/>
      <c r="H421" s="40"/>
      <c r="I421" s="43"/>
      <c r="J421" s="40">
        <v>2</v>
      </c>
    </row>
    <row r="422" spans="1:10" x14ac:dyDescent="0.35">
      <c r="A422" s="40" t="s">
        <v>1113</v>
      </c>
      <c r="B422" s="40" t="s">
        <v>1268</v>
      </c>
      <c r="C422" s="40" t="s">
        <v>1272</v>
      </c>
      <c r="D422" s="40"/>
      <c r="E422" s="40"/>
      <c r="F422" s="43"/>
      <c r="G422" s="40">
        <v>2</v>
      </c>
      <c r="H422" s="40"/>
      <c r="I422" s="43">
        <f t="shared" si="13"/>
        <v>0</v>
      </c>
      <c r="J422" s="40">
        <v>2</v>
      </c>
    </row>
    <row r="423" spans="1:10" x14ac:dyDescent="0.35">
      <c r="A423" s="40" t="s">
        <v>1113</v>
      </c>
      <c r="B423" s="40" t="s">
        <v>1268</v>
      </c>
      <c r="C423" s="40" t="s">
        <v>1273</v>
      </c>
      <c r="D423" s="40">
        <v>1</v>
      </c>
      <c r="E423" s="40"/>
      <c r="F423" s="43">
        <f t="shared" si="12"/>
        <v>0</v>
      </c>
      <c r="G423" s="40"/>
      <c r="H423" s="40"/>
      <c r="I423" s="43"/>
      <c r="J423" s="40">
        <v>1</v>
      </c>
    </row>
    <row r="424" spans="1:10" x14ac:dyDescent="0.35">
      <c r="A424" s="40" t="s">
        <v>1113</v>
      </c>
      <c r="B424" s="40" t="s">
        <v>1274</v>
      </c>
      <c r="C424" s="40" t="s">
        <v>1275</v>
      </c>
      <c r="D424" s="40">
        <v>5</v>
      </c>
      <c r="E424" s="40"/>
      <c r="F424" s="43">
        <f t="shared" si="12"/>
        <v>0</v>
      </c>
      <c r="G424" s="40">
        <v>4</v>
      </c>
      <c r="H424" s="40"/>
      <c r="I424" s="43">
        <f t="shared" si="13"/>
        <v>0</v>
      </c>
      <c r="J424" s="40">
        <v>9</v>
      </c>
    </row>
    <row r="425" spans="1:10" x14ac:dyDescent="0.35">
      <c r="A425" s="40" t="s">
        <v>1113</v>
      </c>
      <c r="B425" s="40" t="s">
        <v>1274</v>
      </c>
      <c r="C425" s="40" t="s">
        <v>1276</v>
      </c>
      <c r="D425" s="40">
        <v>4</v>
      </c>
      <c r="E425" s="40"/>
      <c r="F425" s="43">
        <f t="shared" si="12"/>
        <v>0</v>
      </c>
      <c r="G425" s="40">
        <v>4</v>
      </c>
      <c r="H425" s="40"/>
      <c r="I425" s="43">
        <f t="shared" si="13"/>
        <v>0</v>
      </c>
      <c r="J425" s="40">
        <v>8</v>
      </c>
    </row>
    <row r="426" spans="1:10" x14ac:dyDescent="0.35">
      <c r="A426" s="40" t="s">
        <v>1113</v>
      </c>
      <c r="B426" s="40" t="s">
        <v>1274</v>
      </c>
      <c r="C426" s="40" t="s">
        <v>1277</v>
      </c>
      <c r="D426" s="40"/>
      <c r="E426" s="40"/>
      <c r="F426" s="43"/>
      <c r="G426" s="40">
        <v>4</v>
      </c>
      <c r="H426" s="40"/>
      <c r="I426" s="43">
        <f t="shared" si="13"/>
        <v>0</v>
      </c>
      <c r="J426" s="40">
        <v>4</v>
      </c>
    </row>
    <row r="427" spans="1:10" x14ac:dyDescent="0.35">
      <c r="A427" s="40" t="s">
        <v>1113</v>
      </c>
      <c r="B427" s="40" t="s">
        <v>1274</v>
      </c>
      <c r="C427" s="40" t="s">
        <v>1278</v>
      </c>
      <c r="D427" s="40"/>
      <c r="E427" s="40"/>
      <c r="F427" s="43"/>
      <c r="G427" s="40">
        <v>3</v>
      </c>
      <c r="H427" s="40"/>
      <c r="I427" s="43">
        <f t="shared" si="13"/>
        <v>0</v>
      </c>
      <c r="J427" s="40">
        <v>3</v>
      </c>
    </row>
    <row r="428" spans="1:10" x14ac:dyDescent="0.35">
      <c r="A428" s="40" t="s">
        <v>1113</v>
      </c>
      <c r="B428" s="40" t="s">
        <v>1274</v>
      </c>
      <c r="C428" s="40" t="s">
        <v>1279</v>
      </c>
      <c r="D428" s="40"/>
      <c r="E428" s="40"/>
      <c r="F428" s="43"/>
      <c r="G428" s="40">
        <v>1</v>
      </c>
      <c r="H428" s="40"/>
      <c r="I428" s="43">
        <f t="shared" si="13"/>
        <v>0</v>
      </c>
      <c r="J428" s="40">
        <v>1</v>
      </c>
    </row>
    <row r="429" spans="1:10" x14ac:dyDescent="0.35">
      <c r="A429" s="40" t="s">
        <v>1113</v>
      </c>
      <c r="B429" s="40" t="s">
        <v>1274</v>
      </c>
      <c r="C429" s="40" t="s">
        <v>1280</v>
      </c>
      <c r="D429" s="40">
        <v>2</v>
      </c>
      <c r="E429" s="40"/>
      <c r="F429" s="43">
        <f t="shared" si="12"/>
        <v>0</v>
      </c>
      <c r="G429" s="40">
        <v>6</v>
      </c>
      <c r="H429" s="40"/>
      <c r="I429" s="43">
        <f t="shared" si="13"/>
        <v>0</v>
      </c>
      <c r="J429" s="40">
        <v>8</v>
      </c>
    </row>
    <row r="430" spans="1:10" x14ac:dyDescent="0.35">
      <c r="A430" s="40" t="s">
        <v>1113</v>
      </c>
      <c r="B430" s="40" t="s">
        <v>1281</v>
      </c>
      <c r="C430" s="40" t="s">
        <v>1282</v>
      </c>
      <c r="D430" s="40">
        <v>1</v>
      </c>
      <c r="E430" s="40"/>
      <c r="F430" s="43">
        <f t="shared" si="12"/>
        <v>0</v>
      </c>
      <c r="G430" s="40"/>
      <c r="H430" s="40"/>
      <c r="I430" s="43"/>
      <c r="J430" s="40">
        <v>1</v>
      </c>
    </row>
    <row r="431" spans="1:10" x14ac:dyDescent="0.35">
      <c r="A431" s="40" t="s">
        <v>1113</v>
      </c>
      <c r="B431" s="40" t="s">
        <v>1281</v>
      </c>
      <c r="C431" s="40" t="s">
        <v>1283</v>
      </c>
      <c r="D431" s="40">
        <v>1</v>
      </c>
      <c r="E431" s="40"/>
      <c r="F431" s="43">
        <f t="shared" si="12"/>
        <v>0</v>
      </c>
      <c r="G431" s="40">
        <v>2</v>
      </c>
      <c r="H431" s="40"/>
      <c r="I431" s="43">
        <f t="shared" si="13"/>
        <v>0</v>
      </c>
      <c r="J431" s="40">
        <v>3</v>
      </c>
    </row>
    <row r="432" spans="1:10" x14ac:dyDescent="0.35">
      <c r="A432" s="40" t="s">
        <v>1113</v>
      </c>
      <c r="B432" s="40" t="s">
        <v>1284</v>
      </c>
      <c r="C432" s="40" t="s">
        <v>1285</v>
      </c>
      <c r="D432" s="40">
        <v>1</v>
      </c>
      <c r="E432" s="40"/>
      <c r="F432" s="43">
        <f t="shared" si="12"/>
        <v>0</v>
      </c>
      <c r="G432" s="40"/>
      <c r="H432" s="40"/>
      <c r="I432" s="43"/>
      <c r="J432" s="40">
        <v>1</v>
      </c>
    </row>
    <row r="433" spans="1:10" x14ac:dyDescent="0.35">
      <c r="A433" s="40" t="s">
        <v>1113</v>
      </c>
      <c r="B433" s="40" t="s">
        <v>1284</v>
      </c>
      <c r="C433" s="40" t="s">
        <v>1286</v>
      </c>
      <c r="D433" s="40"/>
      <c r="E433" s="40"/>
      <c r="F433" s="43"/>
      <c r="G433" s="40">
        <v>1</v>
      </c>
      <c r="H433" s="40"/>
      <c r="I433" s="43">
        <f t="shared" si="13"/>
        <v>0</v>
      </c>
      <c r="J433" s="40">
        <v>1</v>
      </c>
    </row>
    <row r="434" spans="1:10" x14ac:dyDescent="0.35">
      <c r="A434" s="40" t="s">
        <v>1113</v>
      </c>
      <c r="B434" s="40" t="s">
        <v>1287</v>
      </c>
      <c r="C434" s="40" t="s">
        <v>1288</v>
      </c>
      <c r="D434" s="40">
        <v>10</v>
      </c>
      <c r="E434" s="40"/>
      <c r="F434" s="43">
        <f t="shared" si="12"/>
        <v>0</v>
      </c>
      <c r="G434" s="40">
        <v>12</v>
      </c>
      <c r="H434" s="40"/>
      <c r="I434" s="43">
        <f t="shared" si="13"/>
        <v>0</v>
      </c>
      <c r="J434" s="40">
        <v>22</v>
      </c>
    </row>
    <row r="435" spans="1:10" x14ac:dyDescent="0.35">
      <c r="A435" s="40" t="s">
        <v>1113</v>
      </c>
      <c r="B435" s="40" t="s">
        <v>1287</v>
      </c>
      <c r="C435" s="40" t="s">
        <v>1289</v>
      </c>
      <c r="D435" s="40">
        <v>14</v>
      </c>
      <c r="E435" s="40"/>
      <c r="F435" s="43">
        <f t="shared" si="12"/>
        <v>0</v>
      </c>
      <c r="G435" s="40">
        <v>9</v>
      </c>
      <c r="H435" s="40"/>
      <c r="I435" s="43">
        <f t="shared" si="13"/>
        <v>0</v>
      </c>
      <c r="J435" s="40">
        <v>23</v>
      </c>
    </row>
    <row r="436" spans="1:10" x14ac:dyDescent="0.35">
      <c r="A436" s="40" t="s">
        <v>1113</v>
      </c>
      <c r="B436" s="40" t="s">
        <v>1287</v>
      </c>
      <c r="C436" s="40" t="s">
        <v>1290</v>
      </c>
      <c r="D436" s="40">
        <v>13</v>
      </c>
      <c r="E436" s="40"/>
      <c r="F436" s="43">
        <f t="shared" si="12"/>
        <v>0</v>
      </c>
      <c r="G436" s="40">
        <v>16</v>
      </c>
      <c r="H436" s="40"/>
      <c r="I436" s="43">
        <f t="shared" si="13"/>
        <v>0</v>
      </c>
      <c r="J436" s="40">
        <v>29</v>
      </c>
    </row>
    <row r="437" spans="1:10" x14ac:dyDescent="0.35">
      <c r="A437" s="40" t="s">
        <v>1113</v>
      </c>
      <c r="B437" s="40" t="s">
        <v>1287</v>
      </c>
      <c r="C437" s="40" t="s">
        <v>1291</v>
      </c>
      <c r="D437" s="40"/>
      <c r="E437" s="40"/>
      <c r="F437" s="43"/>
      <c r="G437" s="40">
        <v>1</v>
      </c>
      <c r="H437" s="40"/>
      <c r="I437" s="43">
        <f t="shared" si="13"/>
        <v>0</v>
      </c>
      <c r="J437" s="40">
        <v>1</v>
      </c>
    </row>
    <row r="438" spans="1:10" x14ac:dyDescent="0.35">
      <c r="A438" s="40" t="s">
        <v>1113</v>
      </c>
      <c r="B438" s="40" t="s">
        <v>1287</v>
      </c>
      <c r="C438" s="40" t="s">
        <v>1292</v>
      </c>
      <c r="D438" s="40">
        <v>1</v>
      </c>
      <c r="E438" s="40"/>
      <c r="F438" s="43">
        <f t="shared" si="12"/>
        <v>0</v>
      </c>
      <c r="G438" s="40"/>
      <c r="H438" s="40"/>
      <c r="I438" s="43"/>
      <c r="J438" s="40">
        <v>1</v>
      </c>
    </row>
    <row r="439" spans="1:10" x14ac:dyDescent="0.35">
      <c r="A439" s="40" t="s">
        <v>1113</v>
      </c>
      <c r="B439" s="40" t="s">
        <v>1287</v>
      </c>
      <c r="C439" s="40" t="s">
        <v>1293</v>
      </c>
      <c r="D439" s="40"/>
      <c r="E439" s="40"/>
      <c r="F439" s="43"/>
      <c r="G439" s="40">
        <v>1</v>
      </c>
      <c r="H439" s="40"/>
      <c r="I439" s="43">
        <f t="shared" si="13"/>
        <v>0</v>
      </c>
      <c r="J439" s="40">
        <v>1</v>
      </c>
    </row>
    <row r="440" spans="1:10" x14ac:dyDescent="0.35">
      <c r="A440" s="40" t="s">
        <v>1113</v>
      </c>
      <c r="B440" s="40" t="s">
        <v>1287</v>
      </c>
      <c r="C440" s="40" t="s">
        <v>1294</v>
      </c>
      <c r="D440" s="40">
        <v>17</v>
      </c>
      <c r="E440" s="40"/>
      <c r="F440" s="43">
        <f t="shared" si="12"/>
        <v>0</v>
      </c>
      <c r="G440" s="40">
        <v>6</v>
      </c>
      <c r="H440" s="40"/>
      <c r="I440" s="43">
        <f t="shared" si="13"/>
        <v>0</v>
      </c>
      <c r="J440" s="40">
        <v>23</v>
      </c>
    </row>
    <row r="441" spans="1:10" x14ac:dyDescent="0.35">
      <c r="A441" s="40" t="s">
        <v>1113</v>
      </c>
      <c r="B441" s="40" t="s">
        <v>1295</v>
      </c>
      <c r="C441" s="40" t="s">
        <v>1296</v>
      </c>
      <c r="D441" s="40">
        <v>4</v>
      </c>
      <c r="E441" s="40"/>
      <c r="F441" s="43">
        <f t="shared" si="12"/>
        <v>0</v>
      </c>
      <c r="G441" s="40">
        <v>2</v>
      </c>
      <c r="H441" s="40"/>
      <c r="I441" s="43">
        <f t="shared" si="13"/>
        <v>0</v>
      </c>
      <c r="J441" s="40">
        <v>6</v>
      </c>
    </row>
    <row r="442" spans="1:10" x14ac:dyDescent="0.35">
      <c r="A442" s="40" t="s">
        <v>1113</v>
      </c>
      <c r="B442" s="40" t="s">
        <v>1295</v>
      </c>
      <c r="C442" s="40" t="s">
        <v>1297</v>
      </c>
      <c r="D442" s="40">
        <v>1</v>
      </c>
      <c r="E442" s="40"/>
      <c r="F442" s="43">
        <f t="shared" si="12"/>
        <v>0</v>
      </c>
      <c r="G442" s="40">
        <v>3</v>
      </c>
      <c r="H442" s="40"/>
      <c r="I442" s="43">
        <f t="shared" si="13"/>
        <v>0</v>
      </c>
      <c r="J442" s="40">
        <v>4</v>
      </c>
    </row>
    <row r="443" spans="1:10" x14ac:dyDescent="0.35">
      <c r="A443" s="40" t="s">
        <v>1113</v>
      </c>
      <c r="B443" s="40" t="s">
        <v>1295</v>
      </c>
      <c r="C443" s="40" t="s">
        <v>1298</v>
      </c>
      <c r="D443" s="40">
        <v>5</v>
      </c>
      <c r="E443" s="40"/>
      <c r="F443" s="43">
        <f t="shared" si="12"/>
        <v>0</v>
      </c>
      <c r="G443" s="40">
        <v>2</v>
      </c>
      <c r="H443" s="40"/>
      <c r="I443" s="43">
        <f t="shared" si="13"/>
        <v>0</v>
      </c>
      <c r="J443" s="40">
        <v>7</v>
      </c>
    </row>
    <row r="444" spans="1:10" x14ac:dyDescent="0.35">
      <c r="A444" s="40" t="s">
        <v>1113</v>
      </c>
      <c r="B444" s="40" t="s">
        <v>1295</v>
      </c>
      <c r="C444" s="40" t="s">
        <v>1299</v>
      </c>
      <c r="D444" s="40">
        <v>1</v>
      </c>
      <c r="E444" s="40"/>
      <c r="F444" s="43">
        <f t="shared" si="12"/>
        <v>0</v>
      </c>
      <c r="G444" s="40"/>
      <c r="H444" s="40"/>
      <c r="I444" s="43"/>
      <c r="J444" s="40">
        <v>1</v>
      </c>
    </row>
    <row r="445" spans="1:10" x14ac:dyDescent="0.35">
      <c r="A445" s="40" t="s">
        <v>1113</v>
      </c>
      <c r="B445" s="40" t="s">
        <v>1295</v>
      </c>
      <c r="C445" s="40" t="s">
        <v>1300</v>
      </c>
      <c r="D445" s="40">
        <v>2</v>
      </c>
      <c r="E445" s="40"/>
      <c r="F445" s="43">
        <f t="shared" si="12"/>
        <v>0</v>
      </c>
      <c r="G445" s="40">
        <v>2</v>
      </c>
      <c r="H445" s="40"/>
      <c r="I445" s="43">
        <f t="shared" si="13"/>
        <v>0</v>
      </c>
      <c r="J445" s="40">
        <v>4</v>
      </c>
    </row>
    <row r="446" spans="1:10" x14ac:dyDescent="0.35">
      <c r="A446" s="40" t="s">
        <v>1113</v>
      </c>
      <c r="B446" s="40" t="s">
        <v>1295</v>
      </c>
      <c r="C446" s="40" t="s">
        <v>1301</v>
      </c>
      <c r="D446" s="40">
        <v>1</v>
      </c>
      <c r="E446" s="40"/>
      <c r="F446" s="43">
        <f t="shared" si="12"/>
        <v>0</v>
      </c>
      <c r="G446" s="40">
        <v>1</v>
      </c>
      <c r="H446" s="40"/>
      <c r="I446" s="43">
        <f t="shared" si="13"/>
        <v>0</v>
      </c>
      <c r="J446" s="40">
        <v>2</v>
      </c>
    </row>
    <row r="447" spans="1:10" x14ac:dyDescent="0.35">
      <c r="A447" s="40" t="s">
        <v>1113</v>
      </c>
      <c r="B447" s="40" t="s">
        <v>1302</v>
      </c>
      <c r="C447" s="40" t="s">
        <v>1303</v>
      </c>
      <c r="D447" s="40"/>
      <c r="E447" s="40"/>
      <c r="F447" s="43"/>
      <c r="G447" s="40">
        <v>1</v>
      </c>
      <c r="H447" s="40"/>
      <c r="I447" s="43">
        <f t="shared" si="13"/>
        <v>0</v>
      </c>
      <c r="J447" s="40">
        <v>1</v>
      </c>
    </row>
    <row r="448" spans="1:10" x14ac:dyDescent="0.35">
      <c r="A448" s="40" t="s">
        <v>1113</v>
      </c>
      <c r="B448" s="40" t="s">
        <v>1302</v>
      </c>
      <c r="C448" s="40" t="s">
        <v>1304</v>
      </c>
      <c r="D448" s="40">
        <v>116</v>
      </c>
      <c r="E448" s="40"/>
      <c r="F448" s="43">
        <f t="shared" si="12"/>
        <v>0</v>
      </c>
      <c r="G448" s="40">
        <v>52</v>
      </c>
      <c r="H448" s="40"/>
      <c r="I448" s="43">
        <f t="shared" si="13"/>
        <v>0</v>
      </c>
      <c r="J448" s="40">
        <v>168</v>
      </c>
    </row>
    <row r="449" spans="1:10" x14ac:dyDescent="0.35">
      <c r="A449" s="40" t="s">
        <v>1113</v>
      </c>
      <c r="B449" s="40" t="s">
        <v>1302</v>
      </c>
      <c r="C449" s="40" t="s">
        <v>1305</v>
      </c>
      <c r="D449" s="40">
        <v>130</v>
      </c>
      <c r="E449" s="40"/>
      <c r="F449" s="43">
        <f t="shared" si="12"/>
        <v>0</v>
      </c>
      <c r="G449" s="40">
        <v>57</v>
      </c>
      <c r="H449" s="40"/>
      <c r="I449" s="43">
        <f t="shared" si="13"/>
        <v>0</v>
      </c>
      <c r="J449" s="40">
        <v>187</v>
      </c>
    </row>
    <row r="450" spans="1:10" x14ac:dyDescent="0.35">
      <c r="A450" s="40" t="s">
        <v>1113</v>
      </c>
      <c r="B450" s="40" t="s">
        <v>1302</v>
      </c>
      <c r="C450" s="40" t="s">
        <v>1306</v>
      </c>
      <c r="D450" s="40"/>
      <c r="E450" s="40"/>
      <c r="F450" s="43"/>
      <c r="G450" s="40">
        <v>1</v>
      </c>
      <c r="H450" s="40"/>
      <c r="I450" s="43">
        <f t="shared" si="13"/>
        <v>0</v>
      </c>
      <c r="J450" s="40">
        <v>1</v>
      </c>
    </row>
    <row r="451" spans="1:10" x14ac:dyDescent="0.35">
      <c r="A451" s="40" t="s">
        <v>1113</v>
      </c>
      <c r="B451" s="40" t="s">
        <v>1302</v>
      </c>
      <c r="C451" s="40" t="s">
        <v>1307</v>
      </c>
      <c r="D451" s="40">
        <v>94</v>
      </c>
      <c r="E451" s="40"/>
      <c r="F451" s="43">
        <f t="shared" si="12"/>
        <v>0</v>
      </c>
      <c r="G451" s="40">
        <v>54</v>
      </c>
      <c r="H451" s="40"/>
      <c r="I451" s="43">
        <f t="shared" si="13"/>
        <v>0</v>
      </c>
      <c r="J451" s="40">
        <v>148</v>
      </c>
    </row>
    <row r="452" spans="1:10" x14ac:dyDescent="0.35">
      <c r="A452" s="40" t="s">
        <v>1113</v>
      </c>
      <c r="B452" s="40" t="s">
        <v>1308</v>
      </c>
      <c r="C452" s="40" t="s">
        <v>1309</v>
      </c>
      <c r="D452" s="40">
        <v>3</v>
      </c>
      <c r="E452" s="40"/>
      <c r="F452" s="43">
        <f t="shared" ref="F452:F515" si="14">E452/D452</f>
        <v>0</v>
      </c>
      <c r="G452" s="40">
        <v>4</v>
      </c>
      <c r="H452" s="40"/>
      <c r="I452" s="43">
        <f t="shared" ref="I452:I515" si="15">H452/G452</f>
        <v>0</v>
      </c>
      <c r="J452" s="40">
        <v>7</v>
      </c>
    </row>
    <row r="453" spans="1:10" x14ac:dyDescent="0.35">
      <c r="A453" s="40" t="s">
        <v>1113</v>
      </c>
      <c r="B453" s="40" t="s">
        <v>1310</v>
      </c>
      <c r="C453" s="40" t="s">
        <v>1311</v>
      </c>
      <c r="D453" s="40"/>
      <c r="E453" s="40"/>
      <c r="F453" s="43"/>
      <c r="G453" s="40">
        <v>1</v>
      </c>
      <c r="H453" s="40"/>
      <c r="I453" s="43">
        <f t="shared" si="15"/>
        <v>0</v>
      </c>
      <c r="J453" s="40">
        <v>1</v>
      </c>
    </row>
    <row r="454" spans="1:10" x14ac:dyDescent="0.35">
      <c r="A454" s="40" t="s">
        <v>1113</v>
      </c>
      <c r="B454" s="40" t="s">
        <v>1312</v>
      </c>
      <c r="C454" s="40" t="s">
        <v>1313</v>
      </c>
      <c r="D454" s="40">
        <v>3</v>
      </c>
      <c r="E454" s="40"/>
      <c r="F454" s="43">
        <f t="shared" si="14"/>
        <v>0</v>
      </c>
      <c r="G454" s="40">
        <v>2</v>
      </c>
      <c r="H454" s="40"/>
      <c r="I454" s="43">
        <f t="shared" si="15"/>
        <v>0</v>
      </c>
      <c r="J454" s="40">
        <v>5</v>
      </c>
    </row>
    <row r="455" spans="1:10" x14ac:dyDescent="0.35">
      <c r="A455" s="40" t="s">
        <v>1113</v>
      </c>
      <c r="B455" s="40" t="s">
        <v>1314</v>
      </c>
      <c r="C455" s="40" t="s">
        <v>1315</v>
      </c>
      <c r="D455" s="40"/>
      <c r="E455" s="40"/>
      <c r="F455" s="43"/>
      <c r="G455" s="40">
        <v>1</v>
      </c>
      <c r="H455" s="40"/>
      <c r="I455" s="43">
        <f t="shared" si="15"/>
        <v>0</v>
      </c>
      <c r="J455" s="40">
        <v>1</v>
      </c>
    </row>
    <row r="456" spans="1:10" x14ac:dyDescent="0.35">
      <c r="A456" s="40" t="s">
        <v>1113</v>
      </c>
      <c r="B456" s="40" t="s">
        <v>1316</v>
      </c>
      <c r="C456" s="40" t="s">
        <v>1317</v>
      </c>
      <c r="D456" s="40">
        <v>1</v>
      </c>
      <c r="E456" s="40"/>
      <c r="F456" s="43">
        <f t="shared" si="14"/>
        <v>0</v>
      </c>
      <c r="G456" s="40"/>
      <c r="H456" s="40"/>
      <c r="I456" s="43"/>
      <c r="J456" s="40">
        <v>1</v>
      </c>
    </row>
    <row r="457" spans="1:10" x14ac:dyDescent="0.35">
      <c r="A457" s="40" t="s">
        <v>1113</v>
      </c>
      <c r="B457" s="40" t="s">
        <v>1318</v>
      </c>
      <c r="C457" s="40" t="s">
        <v>1319</v>
      </c>
      <c r="D457" s="40">
        <v>1</v>
      </c>
      <c r="E457" s="40"/>
      <c r="F457" s="43">
        <f t="shared" si="14"/>
        <v>0</v>
      </c>
      <c r="G457" s="40">
        <v>2</v>
      </c>
      <c r="H457" s="40"/>
      <c r="I457" s="43">
        <f t="shared" si="15"/>
        <v>0</v>
      </c>
      <c r="J457" s="40">
        <v>3</v>
      </c>
    </row>
    <row r="458" spans="1:10" x14ac:dyDescent="0.35">
      <c r="A458" s="40" t="s">
        <v>1113</v>
      </c>
      <c r="B458" s="40" t="s">
        <v>1318</v>
      </c>
      <c r="C458" s="40" t="s">
        <v>1320</v>
      </c>
      <c r="D458" s="40">
        <v>3</v>
      </c>
      <c r="E458" s="40"/>
      <c r="F458" s="43">
        <f t="shared" si="14"/>
        <v>0</v>
      </c>
      <c r="G458" s="40"/>
      <c r="H458" s="40"/>
      <c r="I458" s="43"/>
      <c r="J458" s="40">
        <v>3</v>
      </c>
    </row>
    <row r="459" spans="1:10" x14ac:dyDescent="0.35">
      <c r="A459" s="40" t="s">
        <v>1113</v>
      </c>
      <c r="B459" s="40" t="s">
        <v>1318</v>
      </c>
      <c r="C459" s="40" t="s">
        <v>1321</v>
      </c>
      <c r="D459" s="40">
        <v>1</v>
      </c>
      <c r="E459" s="40"/>
      <c r="F459" s="43">
        <f t="shared" si="14"/>
        <v>0</v>
      </c>
      <c r="G459" s="40"/>
      <c r="H459" s="40"/>
      <c r="I459" s="43"/>
      <c r="J459" s="40">
        <v>1</v>
      </c>
    </row>
    <row r="460" spans="1:10" x14ac:dyDescent="0.35">
      <c r="A460" s="40" t="s">
        <v>1113</v>
      </c>
      <c r="B460" s="40" t="s">
        <v>1318</v>
      </c>
      <c r="C460" s="40" t="s">
        <v>1322</v>
      </c>
      <c r="D460" s="40">
        <v>1</v>
      </c>
      <c r="E460" s="40"/>
      <c r="F460" s="43">
        <f t="shared" si="14"/>
        <v>0</v>
      </c>
      <c r="G460" s="40"/>
      <c r="H460" s="40"/>
      <c r="I460" s="43"/>
      <c r="J460" s="40">
        <v>1</v>
      </c>
    </row>
    <row r="461" spans="1:10" x14ac:dyDescent="0.35">
      <c r="A461" s="40" t="s">
        <v>1113</v>
      </c>
      <c r="B461" s="40" t="s">
        <v>1318</v>
      </c>
      <c r="C461" s="40" t="s">
        <v>1323</v>
      </c>
      <c r="D461" s="40">
        <v>1</v>
      </c>
      <c r="E461" s="40"/>
      <c r="F461" s="43">
        <f t="shared" si="14"/>
        <v>0</v>
      </c>
      <c r="G461" s="40">
        <v>1</v>
      </c>
      <c r="H461" s="40"/>
      <c r="I461" s="43">
        <f t="shared" si="15"/>
        <v>0</v>
      </c>
      <c r="J461" s="40">
        <v>2</v>
      </c>
    </row>
    <row r="462" spans="1:10" x14ac:dyDescent="0.35">
      <c r="A462" s="40" t="s">
        <v>1113</v>
      </c>
      <c r="B462" s="40" t="s">
        <v>1324</v>
      </c>
      <c r="C462" s="40" t="s">
        <v>1325</v>
      </c>
      <c r="D462" s="40">
        <v>4</v>
      </c>
      <c r="E462" s="40"/>
      <c r="F462" s="43">
        <f t="shared" si="14"/>
        <v>0</v>
      </c>
      <c r="G462" s="40">
        <v>2</v>
      </c>
      <c r="H462" s="40"/>
      <c r="I462" s="43">
        <f t="shared" si="15"/>
        <v>0</v>
      </c>
      <c r="J462" s="40">
        <v>6</v>
      </c>
    </row>
    <row r="463" spans="1:10" x14ac:dyDescent="0.35">
      <c r="A463" s="40" t="s">
        <v>1113</v>
      </c>
      <c r="B463" s="40" t="s">
        <v>1324</v>
      </c>
      <c r="C463" s="40" t="s">
        <v>1326</v>
      </c>
      <c r="D463" s="40">
        <v>3</v>
      </c>
      <c r="E463" s="40"/>
      <c r="F463" s="43">
        <f t="shared" si="14"/>
        <v>0</v>
      </c>
      <c r="G463" s="40">
        <v>2</v>
      </c>
      <c r="H463" s="40"/>
      <c r="I463" s="43">
        <f t="shared" si="15"/>
        <v>0</v>
      </c>
      <c r="J463" s="40">
        <v>5</v>
      </c>
    </row>
    <row r="464" spans="1:10" x14ac:dyDescent="0.35">
      <c r="A464" s="40" t="s">
        <v>1113</v>
      </c>
      <c r="B464" s="40" t="s">
        <v>1324</v>
      </c>
      <c r="C464" s="40" t="s">
        <v>1327</v>
      </c>
      <c r="D464" s="40">
        <v>3</v>
      </c>
      <c r="E464" s="40"/>
      <c r="F464" s="43">
        <f t="shared" si="14"/>
        <v>0</v>
      </c>
      <c r="G464" s="40">
        <v>3</v>
      </c>
      <c r="H464" s="40"/>
      <c r="I464" s="43">
        <f t="shared" si="15"/>
        <v>0</v>
      </c>
      <c r="J464" s="40">
        <v>6</v>
      </c>
    </row>
    <row r="465" spans="1:10" x14ac:dyDescent="0.35">
      <c r="A465" s="40" t="s">
        <v>1113</v>
      </c>
      <c r="B465" s="40" t="s">
        <v>1324</v>
      </c>
      <c r="C465" s="40" t="s">
        <v>1328</v>
      </c>
      <c r="D465" s="40">
        <v>2</v>
      </c>
      <c r="E465" s="40"/>
      <c r="F465" s="43">
        <f t="shared" si="14"/>
        <v>0</v>
      </c>
      <c r="G465" s="40">
        <v>2</v>
      </c>
      <c r="H465" s="40"/>
      <c r="I465" s="43">
        <f t="shared" si="15"/>
        <v>0</v>
      </c>
      <c r="J465" s="40">
        <v>4</v>
      </c>
    </row>
    <row r="466" spans="1:10" x14ac:dyDescent="0.35">
      <c r="A466" s="40" t="s">
        <v>1113</v>
      </c>
      <c r="B466" s="40" t="s">
        <v>1324</v>
      </c>
      <c r="C466" s="40" t="s">
        <v>1329</v>
      </c>
      <c r="D466" s="40">
        <v>2</v>
      </c>
      <c r="E466" s="40"/>
      <c r="F466" s="43">
        <f t="shared" si="14"/>
        <v>0</v>
      </c>
      <c r="G466" s="40">
        <v>3</v>
      </c>
      <c r="H466" s="40"/>
      <c r="I466" s="43">
        <f t="shared" si="15"/>
        <v>0</v>
      </c>
      <c r="J466" s="40">
        <v>5</v>
      </c>
    </row>
    <row r="467" spans="1:10" x14ac:dyDescent="0.35">
      <c r="A467" s="40" t="s">
        <v>1113</v>
      </c>
      <c r="B467" s="40" t="s">
        <v>1330</v>
      </c>
      <c r="C467" s="40" t="s">
        <v>1331</v>
      </c>
      <c r="D467" s="40">
        <v>1</v>
      </c>
      <c r="E467" s="40"/>
      <c r="F467" s="43">
        <f t="shared" si="14"/>
        <v>0</v>
      </c>
      <c r="G467" s="40"/>
      <c r="H467" s="40"/>
      <c r="I467" s="43"/>
      <c r="J467" s="40">
        <v>1</v>
      </c>
    </row>
    <row r="468" spans="1:10" x14ac:dyDescent="0.35">
      <c r="A468" s="40" t="s">
        <v>1113</v>
      </c>
      <c r="B468" s="40" t="s">
        <v>1330</v>
      </c>
      <c r="C468" s="40" t="s">
        <v>1332</v>
      </c>
      <c r="D468" s="40"/>
      <c r="E468" s="40"/>
      <c r="F468" s="43"/>
      <c r="G468" s="40">
        <v>1</v>
      </c>
      <c r="H468" s="40"/>
      <c r="I468" s="43">
        <f t="shared" si="15"/>
        <v>0</v>
      </c>
      <c r="J468" s="40">
        <v>1</v>
      </c>
    </row>
    <row r="469" spans="1:10" x14ac:dyDescent="0.35">
      <c r="A469" s="40" t="s">
        <v>1113</v>
      </c>
      <c r="B469" s="40" t="s">
        <v>1333</v>
      </c>
      <c r="C469" s="40" t="s">
        <v>1334</v>
      </c>
      <c r="D469" s="40"/>
      <c r="E469" s="40"/>
      <c r="F469" s="43"/>
      <c r="G469" s="40">
        <v>2</v>
      </c>
      <c r="H469" s="40"/>
      <c r="I469" s="43">
        <f t="shared" si="15"/>
        <v>0</v>
      </c>
      <c r="J469" s="40">
        <v>2</v>
      </c>
    </row>
    <row r="470" spans="1:10" x14ac:dyDescent="0.35">
      <c r="A470" s="40" t="s">
        <v>1113</v>
      </c>
      <c r="B470" s="40" t="s">
        <v>1333</v>
      </c>
      <c r="C470" s="40" t="s">
        <v>1335</v>
      </c>
      <c r="D470" s="40"/>
      <c r="E470" s="40"/>
      <c r="F470" s="43"/>
      <c r="G470" s="40">
        <v>1</v>
      </c>
      <c r="H470" s="40"/>
      <c r="I470" s="43">
        <f t="shared" si="15"/>
        <v>0</v>
      </c>
      <c r="J470" s="40">
        <v>1</v>
      </c>
    </row>
    <row r="471" spans="1:10" x14ac:dyDescent="0.35">
      <c r="A471" s="40" t="s">
        <v>1113</v>
      </c>
      <c r="B471" s="40" t="s">
        <v>1333</v>
      </c>
      <c r="C471" s="40" t="s">
        <v>1336</v>
      </c>
      <c r="D471" s="40"/>
      <c r="E471" s="40"/>
      <c r="F471" s="43"/>
      <c r="G471" s="40">
        <v>1</v>
      </c>
      <c r="H471" s="40"/>
      <c r="I471" s="43">
        <f t="shared" si="15"/>
        <v>0</v>
      </c>
      <c r="J471" s="40">
        <v>1</v>
      </c>
    </row>
    <row r="472" spans="1:10" x14ac:dyDescent="0.35">
      <c r="A472" s="40" t="s">
        <v>1113</v>
      </c>
      <c r="B472" s="40" t="s">
        <v>1333</v>
      </c>
      <c r="C472" s="40" t="s">
        <v>1337</v>
      </c>
      <c r="D472" s="40"/>
      <c r="E472" s="40"/>
      <c r="F472" s="43"/>
      <c r="G472" s="40">
        <v>1</v>
      </c>
      <c r="H472" s="40"/>
      <c r="I472" s="43">
        <f t="shared" si="15"/>
        <v>0</v>
      </c>
      <c r="J472" s="40">
        <v>1</v>
      </c>
    </row>
    <row r="473" spans="1:10" x14ac:dyDescent="0.35">
      <c r="A473" s="40" t="s">
        <v>1113</v>
      </c>
      <c r="B473" s="40" t="s">
        <v>1338</v>
      </c>
      <c r="C473" s="40" t="s">
        <v>1339</v>
      </c>
      <c r="D473" s="40">
        <v>2</v>
      </c>
      <c r="E473" s="40"/>
      <c r="F473" s="43">
        <f t="shared" si="14"/>
        <v>0</v>
      </c>
      <c r="G473" s="40">
        <v>3</v>
      </c>
      <c r="H473" s="40"/>
      <c r="I473" s="43">
        <f t="shared" si="15"/>
        <v>0</v>
      </c>
      <c r="J473" s="40">
        <v>5</v>
      </c>
    </row>
    <row r="474" spans="1:10" x14ac:dyDescent="0.35">
      <c r="A474" s="40" t="s">
        <v>1113</v>
      </c>
      <c r="B474" s="40" t="s">
        <v>1338</v>
      </c>
      <c r="C474" s="40" t="s">
        <v>1340</v>
      </c>
      <c r="D474" s="40">
        <v>1</v>
      </c>
      <c r="E474" s="40"/>
      <c r="F474" s="43">
        <f t="shared" si="14"/>
        <v>0</v>
      </c>
      <c r="G474" s="40">
        <v>2</v>
      </c>
      <c r="H474" s="40"/>
      <c r="I474" s="43">
        <f t="shared" si="15"/>
        <v>0</v>
      </c>
      <c r="J474" s="40">
        <v>3</v>
      </c>
    </row>
    <row r="475" spans="1:10" x14ac:dyDescent="0.35">
      <c r="A475" s="40" t="s">
        <v>1113</v>
      </c>
      <c r="B475" s="40" t="s">
        <v>1338</v>
      </c>
      <c r="C475" s="40" t="s">
        <v>1341</v>
      </c>
      <c r="D475" s="40">
        <v>2</v>
      </c>
      <c r="E475" s="40"/>
      <c r="F475" s="43">
        <f t="shared" si="14"/>
        <v>0</v>
      </c>
      <c r="G475" s="40">
        <v>1</v>
      </c>
      <c r="H475" s="40"/>
      <c r="I475" s="43">
        <f t="shared" si="15"/>
        <v>0</v>
      </c>
      <c r="J475" s="40">
        <v>3</v>
      </c>
    </row>
    <row r="476" spans="1:10" x14ac:dyDescent="0.35">
      <c r="A476" s="40" t="s">
        <v>1113</v>
      </c>
      <c r="B476" s="40" t="s">
        <v>1338</v>
      </c>
      <c r="C476" s="40" t="s">
        <v>1342</v>
      </c>
      <c r="D476" s="40"/>
      <c r="E476" s="40"/>
      <c r="F476" s="43"/>
      <c r="G476" s="40">
        <v>1</v>
      </c>
      <c r="H476" s="40"/>
      <c r="I476" s="43">
        <f t="shared" si="15"/>
        <v>0</v>
      </c>
      <c r="J476" s="40">
        <v>1</v>
      </c>
    </row>
    <row r="477" spans="1:10" x14ac:dyDescent="0.35">
      <c r="A477" s="40" t="s">
        <v>1113</v>
      </c>
      <c r="B477" s="40" t="s">
        <v>1338</v>
      </c>
      <c r="C477" s="40" t="s">
        <v>1343</v>
      </c>
      <c r="D477" s="40">
        <v>1</v>
      </c>
      <c r="E477" s="40"/>
      <c r="F477" s="43">
        <f t="shared" si="14"/>
        <v>0</v>
      </c>
      <c r="G477" s="40"/>
      <c r="H477" s="40"/>
      <c r="I477" s="43"/>
      <c r="J477" s="40">
        <v>1</v>
      </c>
    </row>
    <row r="478" spans="1:10" x14ac:dyDescent="0.35">
      <c r="A478" s="40" t="s">
        <v>1113</v>
      </c>
      <c r="B478" s="40" t="s">
        <v>1338</v>
      </c>
      <c r="C478" s="40" t="s">
        <v>1344</v>
      </c>
      <c r="D478" s="40"/>
      <c r="E478" s="40"/>
      <c r="F478" s="43"/>
      <c r="G478" s="40">
        <v>3</v>
      </c>
      <c r="H478" s="40"/>
      <c r="I478" s="43">
        <f t="shared" si="15"/>
        <v>0</v>
      </c>
      <c r="J478" s="40">
        <v>3</v>
      </c>
    </row>
    <row r="479" spans="1:10" x14ac:dyDescent="0.35">
      <c r="A479" s="40" t="s">
        <v>1113</v>
      </c>
      <c r="B479" s="40" t="s">
        <v>1345</v>
      </c>
      <c r="C479" s="40" t="s">
        <v>1346</v>
      </c>
      <c r="D479" s="40"/>
      <c r="E479" s="40"/>
      <c r="F479" s="43"/>
      <c r="G479" s="40">
        <v>2</v>
      </c>
      <c r="H479" s="40"/>
      <c r="I479" s="43">
        <f t="shared" si="15"/>
        <v>0</v>
      </c>
      <c r="J479" s="40">
        <v>2</v>
      </c>
    </row>
    <row r="480" spans="1:10" x14ac:dyDescent="0.35">
      <c r="A480" s="40" t="s">
        <v>1113</v>
      </c>
      <c r="B480" s="40" t="s">
        <v>1345</v>
      </c>
      <c r="C480" s="40" t="s">
        <v>1347</v>
      </c>
      <c r="D480" s="40">
        <v>3</v>
      </c>
      <c r="E480" s="40"/>
      <c r="F480" s="43">
        <f t="shared" si="14"/>
        <v>0</v>
      </c>
      <c r="G480" s="40"/>
      <c r="H480" s="40"/>
      <c r="I480" s="43"/>
      <c r="J480" s="40">
        <v>3</v>
      </c>
    </row>
    <row r="481" spans="1:10" x14ac:dyDescent="0.35">
      <c r="A481" s="40" t="s">
        <v>1113</v>
      </c>
      <c r="B481" s="40" t="s">
        <v>1345</v>
      </c>
      <c r="C481" s="40" t="s">
        <v>1348</v>
      </c>
      <c r="D481" s="40">
        <v>1</v>
      </c>
      <c r="E481" s="40"/>
      <c r="F481" s="43">
        <f t="shared" si="14"/>
        <v>0</v>
      </c>
      <c r="G481" s="40">
        <v>2</v>
      </c>
      <c r="H481" s="40"/>
      <c r="I481" s="43">
        <f t="shared" si="15"/>
        <v>0</v>
      </c>
      <c r="J481" s="40">
        <v>3</v>
      </c>
    </row>
    <row r="482" spans="1:10" x14ac:dyDescent="0.35">
      <c r="A482" s="40" t="s">
        <v>1113</v>
      </c>
      <c r="B482" s="40" t="s">
        <v>1345</v>
      </c>
      <c r="C482" s="40" t="s">
        <v>1349</v>
      </c>
      <c r="D482" s="40">
        <v>1</v>
      </c>
      <c r="E482" s="40"/>
      <c r="F482" s="43">
        <f t="shared" si="14"/>
        <v>0</v>
      </c>
      <c r="G482" s="40"/>
      <c r="H482" s="40"/>
      <c r="I482" s="43"/>
      <c r="J482" s="40">
        <v>1</v>
      </c>
    </row>
    <row r="483" spans="1:10" x14ac:dyDescent="0.35">
      <c r="A483" s="40" t="s">
        <v>1113</v>
      </c>
      <c r="B483" s="40" t="s">
        <v>1350</v>
      </c>
      <c r="C483" s="40" t="s">
        <v>1351</v>
      </c>
      <c r="D483" s="40">
        <v>3</v>
      </c>
      <c r="E483" s="40"/>
      <c r="F483" s="43">
        <f t="shared" si="14"/>
        <v>0</v>
      </c>
      <c r="G483" s="40">
        <v>2</v>
      </c>
      <c r="H483" s="40"/>
      <c r="I483" s="43">
        <f t="shared" si="15"/>
        <v>0</v>
      </c>
      <c r="J483" s="40">
        <v>5</v>
      </c>
    </row>
    <row r="484" spans="1:10" x14ac:dyDescent="0.35">
      <c r="A484" s="40" t="s">
        <v>1113</v>
      </c>
      <c r="B484" s="40" t="s">
        <v>1350</v>
      </c>
      <c r="C484" s="40" t="s">
        <v>1352</v>
      </c>
      <c r="D484" s="40">
        <v>1</v>
      </c>
      <c r="E484" s="40"/>
      <c r="F484" s="43">
        <f t="shared" si="14"/>
        <v>0</v>
      </c>
      <c r="G484" s="40">
        <v>3</v>
      </c>
      <c r="H484" s="40"/>
      <c r="I484" s="43">
        <f t="shared" si="15"/>
        <v>0</v>
      </c>
      <c r="J484" s="40">
        <v>4</v>
      </c>
    </row>
    <row r="485" spans="1:10" x14ac:dyDescent="0.35">
      <c r="A485" s="40" t="s">
        <v>1113</v>
      </c>
      <c r="B485" s="40" t="s">
        <v>1350</v>
      </c>
      <c r="C485" s="40" t="s">
        <v>1353</v>
      </c>
      <c r="D485" s="40">
        <v>2</v>
      </c>
      <c r="E485" s="40"/>
      <c r="F485" s="43">
        <f t="shared" si="14"/>
        <v>0</v>
      </c>
      <c r="G485" s="40">
        <v>1</v>
      </c>
      <c r="H485" s="40"/>
      <c r="I485" s="43">
        <f t="shared" si="15"/>
        <v>0</v>
      </c>
      <c r="J485" s="40">
        <v>3</v>
      </c>
    </row>
    <row r="486" spans="1:10" x14ac:dyDescent="0.35">
      <c r="A486" s="40" t="s">
        <v>1113</v>
      </c>
      <c r="B486" s="40" t="s">
        <v>1350</v>
      </c>
      <c r="C486" s="40" t="s">
        <v>1354</v>
      </c>
      <c r="D486" s="40">
        <v>1</v>
      </c>
      <c r="E486" s="40"/>
      <c r="F486" s="43">
        <f t="shared" si="14"/>
        <v>0</v>
      </c>
      <c r="G486" s="40"/>
      <c r="H486" s="40"/>
      <c r="I486" s="43"/>
      <c r="J486" s="40">
        <v>1</v>
      </c>
    </row>
    <row r="487" spans="1:10" x14ac:dyDescent="0.35">
      <c r="A487" s="40" t="s">
        <v>1113</v>
      </c>
      <c r="B487" s="40" t="s">
        <v>1350</v>
      </c>
      <c r="C487" s="40" t="s">
        <v>1355</v>
      </c>
      <c r="D487" s="40">
        <v>3</v>
      </c>
      <c r="E487" s="40"/>
      <c r="F487" s="43">
        <f t="shared" si="14"/>
        <v>0</v>
      </c>
      <c r="G487" s="40">
        <v>2</v>
      </c>
      <c r="H487" s="40"/>
      <c r="I487" s="43">
        <f t="shared" si="15"/>
        <v>0</v>
      </c>
      <c r="J487" s="40">
        <v>5</v>
      </c>
    </row>
    <row r="488" spans="1:10" x14ac:dyDescent="0.35">
      <c r="A488" s="40" t="s">
        <v>1113</v>
      </c>
      <c r="B488" s="40" t="s">
        <v>1356</v>
      </c>
      <c r="C488" s="40" t="s">
        <v>1357</v>
      </c>
      <c r="D488" s="40">
        <v>1</v>
      </c>
      <c r="E488" s="40"/>
      <c r="F488" s="43">
        <f t="shared" si="14"/>
        <v>0</v>
      </c>
      <c r="G488" s="40">
        <v>1</v>
      </c>
      <c r="H488" s="40"/>
      <c r="I488" s="43">
        <f t="shared" si="15"/>
        <v>0</v>
      </c>
      <c r="J488" s="40">
        <v>2</v>
      </c>
    </row>
    <row r="489" spans="1:10" x14ac:dyDescent="0.35">
      <c r="A489" s="40" t="s">
        <v>1113</v>
      </c>
      <c r="B489" s="40" t="s">
        <v>1356</v>
      </c>
      <c r="C489" s="40" t="s">
        <v>1358</v>
      </c>
      <c r="D489" s="40">
        <v>1</v>
      </c>
      <c r="E489" s="40"/>
      <c r="F489" s="43">
        <f t="shared" si="14"/>
        <v>0</v>
      </c>
      <c r="G489" s="40"/>
      <c r="H489" s="40"/>
      <c r="I489" s="43"/>
      <c r="J489" s="40">
        <v>1</v>
      </c>
    </row>
    <row r="490" spans="1:10" x14ac:dyDescent="0.35">
      <c r="A490" s="40" t="s">
        <v>1113</v>
      </c>
      <c r="B490" s="40" t="s">
        <v>1356</v>
      </c>
      <c r="C490" s="40" t="s">
        <v>1359</v>
      </c>
      <c r="D490" s="40"/>
      <c r="E490" s="40"/>
      <c r="F490" s="43"/>
      <c r="G490" s="40">
        <v>1</v>
      </c>
      <c r="H490" s="40"/>
      <c r="I490" s="43">
        <f t="shared" si="15"/>
        <v>0</v>
      </c>
      <c r="J490" s="40">
        <v>1</v>
      </c>
    </row>
    <row r="491" spans="1:10" x14ac:dyDescent="0.35">
      <c r="A491" s="40" t="s">
        <v>1113</v>
      </c>
      <c r="B491" s="40" t="s">
        <v>1356</v>
      </c>
      <c r="C491" s="40" t="s">
        <v>1360</v>
      </c>
      <c r="D491" s="40"/>
      <c r="E491" s="40"/>
      <c r="F491" s="43"/>
      <c r="G491" s="40">
        <v>1</v>
      </c>
      <c r="H491" s="40"/>
      <c r="I491" s="43">
        <f t="shared" si="15"/>
        <v>0</v>
      </c>
      <c r="J491" s="40">
        <v>1</v>
      </c>
    </row>
    <row r="492" spans="1:10" x14ac:dyDescent="0.35">
      <c r="A492" s="40" t="s">
        <v>1113</v>
      </c>
      <c r="B492" s="40" t="s">
        <v>1356</v>
      </c>
      <c r="C492" s="40" t="s">
        <v>1361</v>
      </c>
      <c r="D492" s="40">
        <v>1</v>
      </c>
      <c r="E492" s="40"/>
      <c r="F492" s="43">
        <f t="shared" si="14"/>
        <v>0</v>
      </c>
      <c r="G492" s="40">
        <v>1</v>
      </c>
      <c r="H492" s="40"/>
      <c r="I492" s="43">
        <f t="shared" si="15"/>
        <v>0</v>
      </c>
      <c r="J492" s="40">
        <v>2</v>
      </c>
    </row>
    <row r="493" spans="1:10" x14ac:dyDescent="0.35">
      <c r="A493" s="40" t="s">
        <v>1113</v>
      </c>
      <c r="B493" s="40" t="s">
        <v>1362</v>
      </c>
      <c r="C493" s="40" t="s">
        <v>1363</v>
      </c>
      <c r="D493" s="40">
        <v>5</v>
      </c>
      <c r="E493" s="40"/>
      <c r="F493" s="43">
        <f t="shared" si="14"/>
        <v>0</v>
      </c>
      <c r="G493" s="40">
        <v>2</v>
      </c>
      <c r="H493" s="40"/>
      <c r="I493" s="43">
        <f t="shared" si="15"/>
        <v>0</v>
      </c>
      <c r="J493" s="40">
        <v>7</v>
      </c>
    </row>
    <row r="494" spans="1:10" x14ac:dyDescent="0.35">
      <c r="A494" s="40" t="s">
        <v>1113</v>
      </c>
      <c r="B494" s="40" t="s">
        <v>1362</v>
      </c>
      <c r="C494" s="40" t="s">
        <v>1364</v>
      </c>
      <c r="D494" s="40">
        <v>4</v>
      </c>
      <c r="E494" s="40"/>
      <c r="F494" s="43">
        <f t="shared" si="14"/>
        <v>0</v>
      </c>
      <c r="G494" s="40">
        <v>3</v>
      </c>
      <c r="H494" s="40"/>
      <c r="I494" s="43">
        <f t="shared" si="15"/>
        <v>0</v>
      </c>
      <c r="J494" s="40">
        <v>7</v>
      </c>
    </row>
    <row r="495" spans="1:10" x14ac:dyDescent="0.35">
      <c r="A495" s="40" t="s">
        <v>1113</v>
      </c>
      <c r="B495" s="40" t="s">
        <v>1362</v>
      </c>
      <c r="C495" s="40" t="s">
        <v>1365</v>
      </c>
      <c r="D495" s="40"/>
      <c r="E495" s="40"/>
      <c r="F495" s="43"/>
      <c r="G495" s="40">
        <v>3</v>
      </c>
      <c r="H495" s="40"/>
      <c r="I495" s="43">
        <f t="shared" si="15"/>
        <v>0</v>
      </c>
      <c r="J495" s="40">
        <v>3</v>
      </c>
    </row>
    <row r="496" spans="1:10" x14ac:dyDescent="0.35">
      <c r="A496" s="40" t="s">
        <v>1113</v>
      </c>
      <c r="B496" s="40" t="s">
        <v>1362</v>
      </c>
      <c r="C496" s="40" t="s">
        <v>1366</v>
      </c>
      <c r="D496" s="40"/>
      <c r="E496" s="40"/>
      <c r="F496" s="43"/>
      <c r="G496" s="40">
        <v>1</v>
      </c>
      <c r="H496" s="40"/>
      <c r="I496" s="43">
        <f t="shared" si="15"/>
        <v>0</v>
      </c>
      <c r="J496" s="40">
        <v>1</v>
      </c>
    </row>
    <row r="497" spans="1:10" x14ac:dyDescent="0.35">
      <c r="A497" s="40" t="s">
        <v>1113</v>
      </c>
      <c r="B497" s="40" t="s">
        <v>1362</v>
      </c>
      <c r="C497" s="40" t="s">
        <v>1367</v>
      </c>
      <c r="D497" s="40"/>
      <c r="E497" s="40"/>
      <c r="F497" s="43"/>
      <c r="G497" s="40">
        <v>1</v>
      </c>
      <c r="H497" s="40"/>
      <c r="I497" s="43">
        <f t="shared" si="15"/>
        <v>0</v>
      </c>
      <c r="J497" s="40">
        <v>1</v>
      </c>
    </row>
    <row r="498" spans="1:10" x14ac:dyDescent="0.35">
      <c r="A498" s="40" t="s">
        <v>1113</v>
      </c>
      <c r="B498" s="40" t="s">
        <v>1362</v>
      </c>
      <c r="C498" s="40" t="s">
        <v>1368</v>
      </c>
      <c r="D498" s="40">
        <v>3</v>
      </c>
      <c r="E498" s="40"/>
      <c r="F498" s="43">
        <f t="shared" si="14"/>
        <v>0</v>
      </c>
      <c r="G498" s="40">
        <v>3</v>
      </c>
      <c r="H498" s="40"/>
      <c r="I498" s="43">
        <f t="shared" si="15"/>
        <v>0</v>
      </c>
      <c r="J498" s="40">
        <v>6</v>
      </c>
    </row>
    <row r="499" spans="1:10" x14ac:dyDescent="0.35">
      <c r="A499" s="40" t="s">
        <v>1113</v>
      </c>
      <c r="B499" s="40" t="s">
        <v>1369</v>
      </c>
      <c r="C499" s="40" t="s">
        <v>1370</v>
      </c>
      <c r="D499" s="40">
        <v>2</v>
      </c>
      <c r="E499" s="40"/>
      <c r="F499" s="43">
        <f t="shared" si="14"/>
        <v>0</v>
      </c>
      <c r="G499" s="40">
        <v>4</v>
      </c>
      <c r="H499" s="40"/>
      <c r="I499" s="43">
        <f t="shared" si="15"/>
        <v>0</v>
      </c>
      <c r="J499" s="40">
        <v>6</v>
      </c>
    </row>
    <row r="500" spans="1:10" x14ac:dyDescent="0.35">
      <c r="A500" s="40" t="s">
        <v>1113</v>
      </c>
      <c r="B500" s="40" t="s">
        <v>1371</v>
      </c>
      <c r="C500" s="40" t="s">
        <v>1372</v>
      </c>
      <c r="D500" s="40">
        <v>4</v>
      </c>
      <c r="E500" s="40"/>
      <c r="F500" s="43">
        <f t="shared" si="14"/>
        <v>0</v>
      </c>
      <c r="G500" s="40">
        <v>1</v>
      </c>
      <c r="H500" s="40"/>
      <c r="I500" s="43">
        <f t="shared" si="15"/>
        <v>0</v>
      </c>
      <c r="J500" s="40">
        <v>5</v>
      </c>
    </row>
    <row r="501" spans="1:10" x14ac:dyDescent="0.35">
      <c r="A501" s="40" t="s">
        <v>1113</v>
      </c>
      <c r="B501" s="40" t="s">
        <v>1371</v>
      </c>
      <c r="C501" s="40" t="s">
        <v>1373</v>
      </c>
      <c r="D501" s="40">
        <v>4</v>
      </c>
      <c r="E501" s="40"/>
      <c r="F501" s="43">
        <f t="shared" si="14"/>
        <v>0</v>
      </c>
      <c r="G501" s="40"/>
      <c r="H501" s="40"/>
      <c r="I501" s="43"/>
      <c r="J501" s="40">
        <v>4</v>
      </c>
    </row>
    <row r="502" spans="1:10" x14ac:dyDescent="0.35">
      <c r="A502" s="40" t="s">
        <v>1113</v>
      </c>
      <c r="B502" s="40" t="s">
        <v>1371</v>
      </c>
      <c r="C502" s="40" t="s">
        <v>1374</v>
      </c>
      <c r="D502" s="40">
        <v>3</v>
      </c>
      <c r="E502" s="40"/>
      <c r="F502" s="43">
        <f t="shared" si="14"/>
        <v>0</v>
      </c>
      <c r="G502" s="40"/>
      <c r="H502" s="40"/>
      <c r="I502" s="43"/>
      <c r="J502" s="40">
        <v>3</v>
      </c>
    </row>
    <row r="503" spans="1:10" x14ac:dyDescent="0.35">
      <c r="A503" s="40" t="s">
        <v>1113</v>
      </c>
      <c r="B503" s="40" t="s">
        <v>1371</v>
      </c>
      <c r="C503" s="40" t="s">
        <v>1375</v>
      </c>
      <c r="D503" s="40">
        <v>4</v>
      </c>
      <c r="E503" s="40"/>
      <c r="F503" s="43">
        <f t="shared" si="14"/>
        <v>0</v>
      </c>
      <c r="G503" s="40"/>
      <c r="H503" s="40"/>
      <c r="I503" s="43"/>
      <c r="J503" s="40">
        <v>4</v>
      </c>
    </row>
    <row r="504" spans="1:10" x14ac:dyDescent="0.35">
      <c r="A504" s="40" t="s">
        <v>1113</v>
      </c>
      <c r="B504" s="40" t="s">
        <v>1371</v>
      </c>
      <c r="C504" s="40" t="s">
        <v>1376</v>
      </c>
      <c r="D504" s="40">
        <v>1</v>
      </c>
      <c r="E504" s="40"/>
      <c r="F504" s="43">
        <f t="shared" si="14"/>
        <v>0</v>
      </c>
      <c r="G504" s="40"/>
      <c r="H504" s="40"/>
      <c r="I504" s="43"/>
      <c r="J504" s="40">
        <v>1</v>
      </c>
    </row>
    <row r="505" spans="1:10" x14ac:dyDescent="0.35">
      <c r="A505" s="40" t="s">
        <v>1113</v>
      </c>
      <c r="B505" s="40" t="s">
        <v>1377</v>
      </c>
      <c r="C505" s="40" t="s">
        <v>1378</v>
      </c>
      <c r="D505" s="40">
        <v>1</v>
      </c>
      <c r="E505" s="40"/>
      <c r="F505" s="43">
        <f t="shared" si="14"/>
        <v>0</v>
      </c>
      <c r="G505" s="40"/>
      <c r="H505" s="40"/>
      <c r="I505" s="43"/>
      <c r="J505" s="40">
        <v>1</v>
      </c>
    </row>
    <row r="506" spans="1:10" x14ac:dyDescent="0.35">
      <c r="A506" s="40" t="s">
        <v>1113</v>
      </c>
      <c r="B506" s="40" t="s">
        <v>1377</v>
      </c>
      <c r="C506" s="40" t="s">
        <v>1379</v>
      </c>
      <c r="D506" s="40">
        <v>2</v>
      </c>
      <c r="E506" s="40"/>
      <c r="F506" s="43">
        <f t="shared" si="14"/>
        <v>0</v>
      </c>
      <c r="G506" s="40"/>
      <c r="H506" s="40"/>
      <c r="I506" s="43"/>
      <c r="J506" s="40">
        <v>2</v>
      </c>
    </row>
    <row r="507" spans="1:10" x14ac:dyDescent="0.35">
      <c r="A507" s="40" t="s">
        <v>1113</v>
      </c>
      <c r="B507" s="40" t="s">
        <v>1377</v>
      </c>
      <c r="C507" s="40" t="s">
        <v>1380</v>
      </c>
      <c r="D507" s="40">
        <v>2</v>
      </c>
      <c r="E507" s="40"/>
      <c r="F507" s="43">
        <f t="shared" si="14"/>
        <v>0</v>
      </c>
      <c r="G507" s="40">
        <v>1</v>
      </c>
      <c r="H507" s="40"/>
      <c r="I507" s="43">
        <f t="shared" si="15"/>
        <v>0</v>
      </c>
      <c r="J507" s="40">
        <v>3</v>
      </c>
    </row>
    <row r="508" spans="1:10" x14ac:dyDescent="0.35">
      <c r="A508" s="40" t="s">
        <v>1113</v>
      </c>
      <c r="B508" s="40" t="s">
        <v>1381</v>
      </c>
      <c r="C508" s="40" t="s">
        <v>1382</v>
      </c>
      <c r="D508" s="40">
        <v>1</v>
      </c>
      <c r="E508" s="40"/>
      <c r="F508" s="43">
        <f t="shared" si="14"/>
        <v>0</v>
      </c>
      <c r="G508" s="40">
        <v>6</v>
      </c>
      <c r="H508" s="40"/>
      <c r="I508" s="43">
        <f t="shared" si="15"/>
        <v>0</v>
      </c>
      <c r="J508" s="40">
        <v>7</v>
      </c>
    </row>
    <row r="509" spans="1:10" x14ac:dyDescent="0.35">
      <c r="A509" s="40" t="s">
        <v>1113</v>
      </c>
      <c r="B509" s="40" t="s">
        <v>1381</v>
      </c>
      <c r="C509" s="40" t="s">
        <v>1383</v>
      </c>
      <c r="D509" s="40"/>
      <c r="E509" s="40"/>
      <c r="F509" s="43"/>
      <c r="G509" s="40">
        <v>6</v>
      </c>
      <c r="H509" s="40"/>
      <c r="I509" s="43">
        <f t="shared" si="15"/>
        <v>0</v>
      </c>
      <c r="J509" s="40">
        <v>6</v>
      </c>
    </row>
    <row r="510" spans="1:10" x14ac:dyDescent="0.35">
      <c r="A510" s="40" t="s">
        <v>1113</v>
      </c>
      <c r="B510" s="40" t="s">
        <v>1381</v>
      </c>
      <c r="C510" s="40" t="s">
        <v>1384</v>
      </c>
      <c r="D510" s="40">
        <v>4</v>
      </c>
      <c r="E510" s="40"/>
      <c r="F510" s="43">
        <f t="shared" si="14"/>
        <v>0</v>
      </c>
      <c r="G510" s="40">
        <v>3</v>
      </c>
      <c r="H510" s="40"/>
      <c r="I510" s="43">
        <f t="shared" si="15"/>
        <v>0</v>
      </c>
      <c r="J510" s="40">
        <v>7</v>
      </c>
    </row>
    <row r="511" spans="1:10" x14ac:dyDescent="0.35">
      <c r="A511" s="40" t="s">
        <v>1113</v>
      </c>
      <c r="B511" s="40" t="s">
        <v>1381</v>
      </c>
      <c r="C511" s="40" t="s">
        <v>1385</v>
      </c>
      <c r="D511" s="40">
        <v>3</v>
      </c>
      <c r="E511" s="40"/>
      <c r="F511" s="43">
        <f t="shared" si="14"/>
        <v>0</v>
      </c>
      <c r="G511" s="40">
        <v>5</v>
      </c>
      <c r="H511" s="40"/>
      <c r="I511" s="43">
        <f t="shared" si="15"/>
        <v>0</v>
      </c>
      <c r="J511" s="40">
        <v>8</v>
      </c>
    </row>
    <row r="512" spans="1:10" x14ac:dyDescent="0.35">
      <c r="A512" s="40" t="s">
        <v>1113</v>
      </c>
      <c r="B512" s="40" t="s">
        <v>1381</v>
      </c>
      <c r="C512" s="40" t="s">
        <v>1386</v>
      </c>
      <c r="D512" s="40">
        <v>5</v>
      </c>
      <c r="E512" s="40"/>
      <c r="F512" s="43">
        <f t="shared" si="14"/>
        <v>0</v>
      </c>
      <c r="G512" s="40">
        <v>2</v>
      </c>
      <c r="H512" s="40"/>
      <c r="I512" s="43">
        <f t="shared" si="15"/>
        <v>0</v>
      </c>
      <c r="J512" s="40">
        <v>7</v>
      </c>
    </row>
    <row r="513" spans="1:10" x14ac:dyDescent="0.35">
      <c r="A513" s="40" t="s">
        <v>1113</v>
      </c>
      <c r="B513" s="40" t="s">
        <v>1381</v>
      </c>
      <c r="C513" s="40" t="s">
        <v>1387</v>
      </c>
      <c r="D513" s="40"/>
      <c r="E513" s="40"/>
      <c r="F513" s="43"/>
      <c r="G513" s="40">
        <v>1</v>
      </c>
      <c r="H513" s="40"/>
      <c r="I513" s="43">
        <f t="shared" si="15"/>
        <v>0</v>
      </c>
      <c r="J513" s="40">
        <v>1</v>
      </c>
    </row>
    <row r="514" spans="1:10" x14ac:dyDescent="0.35">
      <c r="A514" s="40" t="s">
        <v>1113</v>
      </c>
      <c r="B514" s="40" t="s">
        <v>1381</v>
      </c>
      <c r="C514" s="40" t="s">
        <v>1388</v>
      </c>
      <c r="D514" s="40"/>
      <c r="E514" s="40"/>
      <c r="F514" s="43"/>
      <c r="G514" s="40">
        <v>1</v>
      </c>
      <c r="H514" s="40"/>
      <c r="I514" s="43">
        <f t="shared" si="15"/>
        <v>0</v>
      </c>
      <c r="J514" s="40">
        <v>1</v>
      </c>
    </row>
    <row r="515" spans="1:10" x14ac:dyDescent="0.35">
      <c r="A515" s="40" t="s">
        <v>1113</v>
      </c>
      <c r="B515" s="40" t="s">
        <v>1381</v>
      </c>
      <c r="C515" s="40" t="s">
        <v>1389</v>
      </c>
      <c r="D515" s="40">
        <v>1</v>
      </c>
      <c r="E515" s="40"/>
      <c r="F515" s="43">
        <f t="shared" si="14"/>
        <v>0</v>
      </c>
      <c r="G515" s="40">
        <v>9</v>
      </c>
      <c r="H515" s="40"/>
      <c r="I515" s="43">
        <f t="shared" si="15"/>
        <v>0</v>
      </c>
      <c r="J515" s="40">
        <v>10</v>
      </c>
    </row>
    <row r="516" spans="1:10" x14ac:dyDescent="0.35">
      <c r="A516" s="40" t="s">
        <v>1113</v>
      </c>
      <c r="B516" s="40" t="s">
        <v>1390</v>
      </c>
      <c r="C516" s="40" t="s">
        <v>1391</v>
      </c>
      <c r="D516" s="40">
        <v>1</v>
      </c>
      <c r="E516" s="40"/>
      <c r="F516" s="43">
        <f t="shared" ref="F516:F579" si="16">E516/D516</f>
        <v>0</v>
      </c>
      <c r="G516" s="40"/>
      <c r="H516" s="40"/>
      <c r="I516" s="43"/>
      <c r="J516" s="40">
        <v>1</v>
      </c>
    </row>
    <row r="517" spans="1:10" x14ac:dyDescent="0.35">
      <c r="A517" s="40" t="s">
        <v>1113</v>
      </c>
      <c r="B517" s="40" t="s">
        <v>1392</v>
      </c>
      <c r="C517" s="40" t="s">
        <v>1393</v>
      </c>
      <c r="D517" s="40">
        <v>2</v>
      </c>
      <c r="E517" s="40"/>
      <c r="F517" s="43">
        <f t="shared" si="16"/>
        <v>0</v>
      </c>
      <c r="G517" s="40">
        <v>2</v>
      </c>
      <c r="H517" s="40"/>
      <c r="I517" s="43">
        <f t="shared" ref="I517:I578" si="17">H517/G517</f>
        <v>0</v>
      </c>
      <c r="J517" s="40">
        <v>4</v>
      </c>
    </row>
    <row r="518" spans="1:10" x14ac:dyDescent="0.35">
      <c r="A518" s="40" t="s">
        <v>1113</v>
      </c>
      <c r="B518" s="40" t="s">
        <v>1392</v>
      </c>
      <c r="C518" s="40" t="s">
        <v>1394</v>
      </c>
      <c r="D518" s="40">
        <v>2</v>
      </c>
      <c r="E518" s="40"/>
      <c r="F518" s="43">
        <f t="shared" si="16"/>
        <v>0</v>
      </c>
      <c r="G518" s="40">
        <v>1</v>
      </c>
      <c r="H518" s="40"/>
      <c r="I518" s="43">
        <f t="shared" si="17"/>
        <v>0</v>
      </c>
      <c r="J518" s="40">
        <v>3</v>
      </c>
    </row>
    <row r="519" spans="1:10" x14ac:dyDescent="0.35">
      <c r="A519" s="40" t="s">
        <v>1113</v>
      </c>
      <c r="B519" s="40" t="s">
        <v>1392</v>
      </c>
      <c r="C519" s="40" t="s">
        <v>1395</v>
      </c>
      <c r="D519" s="40">
        <v>2</v>
      </c>
      <c r="E519" s="40"/>
      <c r="F519" s="43">
        <f t="shared" si="16"/>
        <v>0</v>
      </c>
      <c r="G519" s="40">
        <v>2</v>
      </c>
      <c r="H519" s="40"/>
      <c r="I519" s="43">
        <f t="shared" si="17"/>
        <v>0</v>
      </c>
      <c r="J519" s="40">
        <v>4</v>
      </c>
    </row>
    <row r="520" spans="1:10" x14ac:dyDescent="0.35">
      <c r="A520" s="40" t="s">
        <v>1113</v>
      </c>
      <c r="B520" s="40" t="s">
        <v>1392</v>
      </c>
      <c r="C520" s="40" t="s">
        <v>1396</v>
      </c>
      <c r="D520" s="40">
        <v>2</v>
      </c>
      <c r="E520" s="40"/>
      <c r="F520" s="43">
        <f t="shared" si="16"/>
        <v>0</v>
      </c>
      <c r="G520" s="40">
        <v>2</v>
      </c>
      <c r="H520" s="40"/>
      <c r="I520" s="43">
        <f t="shared" si="17"/>
        <v>0</v>
      </c>
      <c r="J520" s="40">
        <v>4</v>
      </c>
    </row>
    <row r="521" spans="1:10" x14ac:dyDescent="0.35">
      <c r="A521" s="40" t="s">
        <v>1113</v>
      </c>
      <c r="B521" s="40" t="s">
        <v>1392</v>
      </c>
      <c r="C521" s="40" t="s">
        <v>1397</v>
      </c>
      <c r="D521" s="40">
        <v>1</v>
      </c>
      <c r="E521" s="40"/>
      <c r="F521" s="43">
        <f t="shared" si="16"/>
        <v>0</v>
      </c>
      <c r="G521" s="40"/>
      <c r="H521" s="40"/>
      <c r="I521" s="43"/>
      <c r="J521" s="40">
        <v>1</v>
      </c>
    </row>
    <row r="522" spans="1:10" x14ac:dyDescent="0.35">
      <c r="A522" s="40" t="s">
        <v>1113</v>
      </c>
      <c r="B522" s="40" t="s">
        <v>1392</v>
      </c>
      <c r="C522" s="40" t="s">
        <v>1398</v>
      </c>
      <c r="D522" s="40">
        <v>2</v>
      </c>
      <c r="E522" s="40"/>
      <c r="F522" s="43">
        <f t="shared" si="16"/>
        <v>0</v>
      </c>
      <c r="G522" s="40"/>
      <c r="H522" s="40"/>
      <c r="I522" s="43"/>
      <c r="J522" s="40">
        <v>2</v>
      </c>
    </row>
    <row r="523" spans="1:10" x14ac:dyDescent="0.35">
      <c r="A523" s="40" t="s">
        <v>1113</v>
      </c>
      <c r="B523" s="40" t="s">
        <v>1392</v>
      </c>
      <c r="C523" s="40" t="s">
        <v>1399</v>
      </c>
      <c r="D523" s="40">
        <v>3</v>
      </c>
      <c r="E523" s="40"/>
      <c r="F523" s="43">
        <f t="shared" si="16"/>
        <v>0</v>
      </c>
      <c r="G523" s="40"/>
      <c r="H523" s="40"/>
      <c r="I523" s="43"/>
      <c r="J523" s="40">
        <v>3</v>
      </c>
    </row>
    <row r="524" spans="1:10" x14ac:dyDescent="0.35">
      <c r="A524" s="40" t="s">
        <v>1113</v>
      </c>
      <c r="B524" s="40" t="s">
        <v>1400</v>
      </c>
      <c r="C524" s="40" t="s">
        <v>1401</v>
      </c>
      <c r="D524" s="40">
        <v>11</v>
      </c>
      <c r="E524" s="40"/>
      <c r="F524" s="43">
        <f t="shared" si="16"/>
        <v>0</v>
      </c>
      <c r="G524" s="40">
        <v>1</v>
      </c>
      <c r="H524" s="40"/>
      <c r="I524" s="43">
        <f t="shared" si="17"/>
        <v>0</v>
      </c>
      <c r="J524" s="40">
        <v>12</v>
      </c>
    </row>
    <row r="525" spans="1:10" x14ac:dyDescent="0.35">
      <c r="A525" s="40" t="s">
        <v>1113</v>
      </c>
      <c r="B525" s="40" t="s">
        <v>1400</v>
      </c>
      <c r="C525" s="40" t="s">
        <v>1402</v>
      </c>
      <c r="D525" s="40">
        <v>6</v>
      </c>
      <c r="E525" s="40"/>
      <c r="F525" s="43">
        <f t="shared" si="16"/>
        <v>0</v>
      </c>
      <c r="G525" s="40">
        <v>3</v>
      </c>
      <c r="H525" s="40"/>
      <c r="I525" s="43">
        <f t="shared" si="17"/>
        <v>0</v>
      </c>
      <c r="J525" s="40">
        <v>9</v>
      </c>
    </row>
    <row r="526" spans="1:10" x14ac:dyDescent="0.35">
      <c r="A526" s="40" t="s">
        <v>1113</v>
      </c>
      <c r="B526" s="40" t="s">
        <v>1400</v>
      </c>
      <c r="C526" s="40" t="s">
        <v>1403</v>
      </c>
      <c r="D526" s="40">
        <v>7</v>
      </c>
      <c r="E526" s="40"/>
      <c r="F526" s="43">
        <f t="shared" si="16"/>
        <v>0</v>
      </c>
      <c r="G526" s="40">
        <v>1</v>
      </c>
      <c r="H526" s="40"/>
      <c r="I526" s="43">
        <f t="shared" si="17"/>
        <v>0</v>
      </c>
      <c r="J526" s="40">
        <v>8</v>
      </c>
    </row>
    <row r="527" spans="1:10" x14ac:dyDescent="0.35">
      <c r="A527" s="40" t="s">
        <v>1113</v>
      </c>
      <c r="B527" s="40" t="s">
        <v>1400</v>
      </c>
      <c r="C527" s="40" t="s">
        <v>1404</v>
      </c>
      <c r="D527" s="40">
        <v>5</v>
      </c>
      <c r="E527" s="40"/>
      <c r="F527" s="43">
        <f t="shared" si="16"/>
        <v>0</v>
      </c>
      <c r="G527" s="40">
        <v>1</v>
      </c>
      <c r="H527" s="40"/>
      <c r="I527" s="43">
        <f t="shared" si="17"/>
        <v>0</v>
      </c>
      <c r="J527" s="40">
        <v>6</v>
      </c>
    </row>
    <row r="528" spans="1:10" x14ac:dyDescent="0.35">
      <c r="A528" s="40" t="s">
        <v>1113</v>
      </c>
      <c r="B528" s="40" t="s">
        <v>1400</v>
      </c>
      <c r="C528" s="40" t="s">
        <v>1405</v>
      </c>
      <c r="D528" s="40">
        <v>1</v>
      </c>
      <c r="E528" s="40"/>
      <c r="F528" s="43">
        <f t="shared" si="16"/>
        <v>0</v>
      </c>
      <c r="G528" s="40"/>
      <c r="H528" s="40"/>
      <c r="I528" s="43"/>
      <c r="J528" s="40">
        <v>1</v>
      </c>
    </row>
    <row r="529" spans="1:10" x14ac:dyDescent="0.35">
      <c r="A529" s="40" t="s">
        <v>1113</v>
      </c>
      <c r="B529" s="40" t="s">
        <v>1400</v>
      </c>
      <c r="C529" s="40" t="s">
        <v>1406</v>
      </c>
      <c r="D529" s="40"/>
      <c r="E529" s="40"/>
      <c r="F529" s="43"/>
      <c r="G529" s="40">
        <v>1</v>
      </c>
      <c r="H529" s="40"/>
      <c r="I529" s="43">
        <f t="shared" si="17"/>
        <v>0</v>
      </c>
      <c r="J529" s="40">
        <v>1</v>
      </c>
    </row>
    <row r="530" spans="1:10" x14ac:dyDescent="0.35">
      <c r="A530" s="40" t="s">
        <v>1113</v>
      </c>
      <c r="B530" s="40" t="s">
        <v>1400</v>
      </c>
      <c r="C530" s="40" t="s">
        <v>1407</v>
      </c>
      <c r="D530" s="40">
        <v>1</v>
      </c>
      <c r="E530" s="40"/>
      <c r="F530" s="43">
        <f t="shared" si="16"/>
        <v>0</v>
      </c>
      <c r="G530" s="40"/>
      <c r="H530" s="40"/>
      <c r="I530" s="43"/>
      <c r="J530" s="40">
        <v>1</v>
      </c>
    </row>
    <row r="531" spans="1:10" x14ac:dyDescent="0.35">
      <c r="A531" s="40" t="s">
        <v>1113</v>
      </c>
      <c r="B531" s="40" t="s">
        <v>1400</v>
      </c>
      <c r="C531" s="40" t="s">
        <v>1408</v>
      </c>
      <c r="D531" s="40"/>
      <c r="E531" s="40"/>
      <c r="F531" s="43"/>
      <c r="G531" s="40">
        <v>1</v>
      </c>
      <c r="H531" s="40"/>
      <c r="I531" s="43">
        <f t="shared" si="17"/>
        <v>0</v>
      </c>
      <c r="J531" s="40">
        <v>1</v>
      </c>
    </row>
    <row r="532" spans="1:10" x14ac:dyDescent="0.35">
      <c r="A532" s="40" t="s">
        <v>1113</v>
      </c>
      <c r="B532" s="40" t="s">
        <v>1400</v>
      </c>
      <c r="C532" s="40" t="s">
        <v>1409</v>
      </c>
      <c r="D532" s="40">
        <v>1</v>
      </c>
      <c r="E532" s="40"/>
      <c r="F532" s="43">
        <f t="shared" si="16"/>
        <v>0</v>
      </c>
      <c r="G532" s="40"/>
      <c r="H532" s="40"/>
      <c r="I532" s="43"/>
      <c r="J532" s="40">
        <v>1</v>
      </c>
    </row>
    <row r="533" spans="1:10" x14ac:dyDescent="0.35">
      <c r="A533" s="40" t="s">
        <v>1113</v>
      </c>
      <c r="B533" s="40" t="s">
        <v>1400</v>
      </c>
      <c r="C533" s="40" t="s">
        <v>1410</v>
      </c>
      <c r="D533" s="40">
        <v>1</v>
      </c>
      <c r="E533" s="40"/>
      <c r="F533" s="43">
        <f t="shared" si="16"/>
        <v>0</v>
      </c>
      <c r="G533" s="40"/>
      <c r="H533" s="40"/>
      <c r="I533" s="43"/>
      <c r="J533" s="40">
        <v>1</v>
      </c>
    </row>
    <row r="534" spans="1:10" x14ac:dyDescent="0.35">
      <c r="A534" s="40" t="s">
        <v>1113</v>
      </c>
      <c r="B534" s="40" t="s">
        <v>1400</v>
      </c>
      <c r="C534" s="40" t="s">
        <v>1411</v>
      </c>
      <c r="D534" s="40">
        <v>10</v>
      </c>
      <c r="E534" s="40"/>
      <c r="F534" s="43">
        <f t="shared" si="16"/>
        <v>0</v>
      </c>
      <c r="G534" s="40">
        <v>2</v>
      </c>
      <c r="H534" s="40"/>
      <c r="I534" s="43">
        <f t="shared" si="17"/>
        <v>0</v>
      </c>
      <c r="J534" s="40">
        <v>12</v>
      </c>
    </row>
    <row r="535" spans="1:10" x14ac:dyDescent="0.35">
      <c r="A535" s="40" t="s">
        <v>1113</v>
      </c>
      <c r="B535" s="40" t="s">
        <v>1412</v>
      </c>
      <c r="C535" s="40" t="s">
        <v>1413</v>
      </c>
      <c r="D535" s="40">
        <v>3</v>
      </c>
      <c r="E535" s="40"/>
      <c r="F535" s="43">
        <f t="shared" si="16"/>
        <v>0</v>
      </c>
      <c r="G535" s="40"/>
      <c r="H535" s="40"/>
      <c r="I535" s="43"/>
      <c r="J535" s="40">
        <v>3</v>
      </c>
    </row>
    <row r="536" spans="1:10" x14ac:dyDescent="0.35">
      <c r="A536" s="40" t="s">
        <v>1113</v>
      </c>
      <c r="B536" s="40" t="s">
        <v>1414</v>
      </c>
      <c r="C536" s="40" t="s">
        <v>1415</v>
      </c>
      <c r="D536" s="40">
        <v>2</v>
      </c>
      <c r="E536" s="40"/>
      <c r="F536" s="43">
        <f t="shared" si="16"/>
        <v>0</v>
      </c>
      <c r="G536" s="40"/>
      <c r="H536" s="40"/>
      <c r="I536" s="43"/>
      <c r="J536" s="40">
        <v>2</v>
      </c>
    </row>
    <row r="537" spans="1:10" x14ac:dyDescent="0.35">
      <c r="A537" s="40" t="s">
        <v>1113</v>
      </c>
      <c r="B537" s="40" t="s">
        <v>1416</v>
      </c>
      <c r="C537" s="40" t="s">
        <v>1417</v>
      </c>
      <c r="D537" s="40">
        <v>3</v>
      </c>
      <c r="E537" s="40"/>
      <c r="F537" s="43">
        <f t="shared" si="16"/>
        <v>0</v>
      </c>
      <c r="G537" s="40">
        <v>2</v>
      </c>
      <c r="H537" s="40"/>
      <c r="I537" s="43">
        <f t="shared" si="17"/>
        <v>0</v>
      </c>
      <c r="J537" s="40">
        <v>5</v>
      </c>
    </row>
    <row r="538" spans="1:10" x14ac:dyDescent="0.35">
      <c r="A538" s="40" t="s">
        <v>1113</v>
      </c>
      <c r="B538" s="40" t="s">
        <v>1416</v>
      </c>
      <c r="C538" s="40" t="s">
        <v>1418</v>
      </c>
      <c r="D538" s="40">
        <v>1</v>
      </c>
      <c r="E538" s="40"/>
      <c r="F538" s="43">
        <f t="shared" si="16"/>
        <v>0</v>
      </c>
      <c r="G538" s="40">
        <v>2</v>
      </c>
      <c r="H538" s="40"/>
      <c r="I538" s="43">
        <f t="shared" si="17"/>
        <v>0</v>
      </c>
      <c r="J538" s="40">
        <v>3</v>
      </c>
    </row>
    <row r="539" spans="1:10" x14ac:dyDescent="0.35">
      <c r="A539" s="40" t="s">
        <v>1113</v>
      </c>
      <c r="B539" s="40" t="s">
        <v>1416</v>
      </c>
      <c r="C539" s="40" t="s">
        <v>1419</v>
      </c>
      <c r="D539" s="40">
        <v>1</v>
      </c>
      <c r="E539" s="40"/>
      <c r="F539" s="43">
        <f t="shared" si="16"/>
        <v>0</v>
      </c>
      <c r="G539" s="40"/>
      <c r="H539" s="40"/>
      <c r="I539" s="43"/>
      <c r="J539" s="40">
        <v>1</v>
      </c>
    </row>
    <row r="540" spans="1:10" x14ac:dyDescent="0.35">
      <c r="A540" s="40" t="s">
        <v>1113</v>
      </c>
      <c r="B540" s="40" t="s">
        <v>1416</v>
      </c>
      <c r="C540" s="40" t="s">
        <v>1420</v>
      </c>
      <c r="D540" s="40">
        <v>2</v>
      </c>
      <c r="E540" s="40"/>
      <c r="F540" s="43">
        <f t="shared" si="16"/>
        <v>0</v>
      </c>
      <c r="G540" s="40"/>
      <c r="H540" s="40"/>
      <c r="I540" s="43"/>
      <c r="J540" s="40">
        <v>2</v>
      </c>
    </row>
    <row r="541" spans="1:10" x14ac:dyDescent="0.35">
      <c r="A541" s="40" t="s">
        <v>1113</v>
      </c>
      <c r="B541" s="40" t="s">
        <v>1416</v>
      </c>
      <c r="C541" s="40" t="s">
        <v>1421</v>
      </c>
      <c r="D541" s="40">
        <v>1</v>
      </c>
      <c r="E541" s="40"/>
      <c r="F541" s="43">
        <f t="shared" si="16"/>
        <v>0</v>
      </c>
      <c r="G541" s="40">
        <v>1</v>
      </c>
      <c r="H541" s="40"/>
      <c r="I541" s="43">
        <f t="shared" si="17"/>
        <v>0</v>
      </c>
      <c r="J541" s="40">
        <v>2</v>
      </c>
    </row>
    <row r="542" spans="1:10" x14ac:dyDescent="0.35">
      <c r="A542" s="40" t="s">
        <v>1113</v>
      </c>
      <c r="B542" s="40" t="s">
        <v>1416</v>
      </c>
      <c r="C542" s="40" t="s">
        <v>1422</v>
      </c>
      <c r="D542" s="40">
        <v>1</v>
      </c>
      <c r="E542" s="40"/>
      <c r="F542" s="43">
        <f t="shared" si="16"/>
        <v>0</v>
      </c>
      <c r="G542" s="40"/>
      <c r="H542" s="40"/>
      <c r="I542" s="43"/>
      <c r="J542" s="40">
        <v>1</v>
      </c>
    </row>
    <row r="543" spans="1:10" x14ac:dyDescent="0.35">
      <c r="A543" s="40" t="s">
        <v>1113</v>
      </c>
      <c r="B543" s="40" t="s">
        <v>1416</v>
      </c>
      <c r="C543" s="40" t="s">
        <v>1423</v>
      </c>
      <c r="D543" s="40">
        <v>1</v>
      </c>
      <c r="E543" s="40"/>
      <c r="F543" s="43">
        <f t="shared" si="16"/>
        <v>0</v>
      </c>
      <c r="G543" s="40"/>
      <c r="H543" s="40"/>
      <c r="I543" s="43"/>
      <c r="J543" s="40">
        <v>1</v>
      </c>
    </row>
    <row r="544" spans="1:10" x14ac:dyDescent="0.35">
      <c r="A544" s="40" t="s">
        <v>1113</v>
      </c>
      <c r="B544" s="40" t="s">
        <v>1416</v>
      </c>
      <c r="C544" s="40" t="s">
        <v>1424</v>
      </c>
      <c r="D544" s="40">
        <v>4</v>
      </c>
      <c r="E544" s="40"/>
      <c r="F544" s="43">
        <f t="shared" si="16"/>
        <v>0</v>
      </c>
      <c r="G544" s="40"/>
      <c r="H544" s="40"/>
      <c r="I544" s="43"/>
      <c r="J544" s="40">
        <v>4</v>
      </c>
    </row>
    <row r="545" spans="1:10" x14ac:dyDescent="0.35">
      <c r="A545" s="40" t="s">
        <v>1113</v>
      </c>
      <c r="B545" s="40" t="s">
        <v>1425</v>
      </c>
      <c r="C545" s="40" t="s">
        <v>1426</v>
      </c>
      <c r="D545" s="40"/>
      <c r="E545" s="40"/>
      <c r="F545" s="43"/>
      <c r="G545" s="40">
        <v>2</v>
      </c>
      <c r="H545" s="40"/>
      <c r="I545" s="43">
        <f t="shared" si="17"/>
        <v>0</v>
      </c>
      <c r="J545" s="40">
        <v>2</v>
      </c>
    </row>
    <row r="546" spans="1:10" x14ac:dyDescent="0.35">
      <c r="A546" s="40" t="s">
        <v>1113</v>
      </c>
      <c r="B546" s="40" t="s">
        <v>1425</v>
      </c>
      <c r="C546" s="40" t="s">
        <v>1427</v>
      </c>
      <c r="D546" s="40">
        <v>9</v>
      </c>
      <c r="E546" s="40"/>
      <c r="F546" s="43">
        <f t="shared" si="16"/>
        <v>0</v>
      </c>
      <c r="G546" s="40">
        <v>5</v>
      </c>
      <c r="H546" s="40"/>
      <c r="I546" s="43">
        <f t="shared" si="17"/>
        <v>0</v>
      </c>
      <c r="J546" s="40">
        <v>14</v>
      </c>
    </row>
    <row r="547" spans="1:10" x14ac:dyDescent="0.35">
      <c r="A547" s="40" t="s">
        <v>1113</v>
      </c>
      <c r="B547" s="40" t="s">
        <v>1425</v>
      </c>
      <c r="C547" s="40" t="s">
        <v>1428</v>
      </c>
      <c r="D547" s="40">
        <v>1</v>
      </c>
      <c r="E547" s="40"/>
      <c r="F547" s="43">
        <f t="shared" si="16"/>
        <v>0</v>
      </c>
      <c r="G547" s="40">
        <v>3</v>
      </c>
      <c r="H547" s="40"/>
      <c r="I547" s="43">
        <f t="shared" si="17"/>
        <v>0</v>
      </c>
      <c r="J547" s="40">
        <v>4</v>
      </c>
    </row>
    <row r="548" spans="1:10" x14ac:dyDescent="0.35">
      <c r="A548" s="40" t="s">
        <v>1113</v>
      </c>
      <c r="B548" s="40" t="s">
        <v>1425</v>
      </c>
      <c r="C548" s="40" t="s">
        <v>1429</v>
      </c>
      <c r="D548" s="40"/>
      <c r="E548" s="40"/>
      <c r="F548" s="43"/>
      <c r="G548" s="40">
        <v>1</v>
      </c>
      <c r="H548" s="40"/>
      <c r="I548" s="43">
        <f t="shared" si="17"/>
        <v>0</v>
      </c>
      <c r="J548" s="40">
        <v>1</v>
      </c>
    </row>
    <row r="549" spans="1:10" x14ac:dyDescent="0.35">
      <c r="A549" s="40" t="s">
        <v>1113</v>
      </c>
      <c r="B549" s="40" t="s">
        <v>1425</v>
      </c>
      <c r="C549" s="40" t="s">
        <v>1430</v>
      </c>
      <c r="D549" s="40">
        <v>1</v>
      </c>
      <c r="E549" s="40"/>
      <c r="F549" s="43">
        <f t="shared" si="16"/>
        <v>0</v>
      </c>
      <c r="G549" s="40">
        <v>1</v>
      </c>
      <c r="H549" s="40"/>
      <c r="I549" s="43">
        <f t="shared" si="17"/>
        <v>0</v>
      </c>
      <c r="J549" s="40">
        <v>2</v>
      </c>
    </row>
    <row r="550" spans="1:10" x14ac:dyDescent="0.35">
      <c r="A550" s="40" t="s">
        <v>1113</v>
      </c>
      <c r="B550" s="40" t="s">
        <v>1425</v>
      </c>
      <c r="C550" s="40" t="s">
        <v>1431</v>
      </c>
      <c r="D550" s="40"/>
      <c r="E550" s="40"/>
      <c r="F550" s="43"/>
      <c r="G550" s="40">
        <v>1</v>
      </c>
      <c r="H550" s="40"/>
      <c r="I550" s="43">
        <f t="shared" si="17"/>
        <v>0</v>
      </c>
      <c r="J550" s="40">
        <v>1</v>
      </c>
    </row>
    <row r="551" spans="1:10" x14ac:dyDescent="0.35">
      <c r="A551" s="40" t="s">
        <v>1113</v>
      </c>
      <c r="B551" s="40" t="s">
        <v>1425</v>
      </c>
      <c r="C551" s="40" t="s">
        <v>1432</v>
      </c>
      <c r="D551" s="40">
        <v>7</v>
      </c>
      <c r="E551" s="40"/>
      <c r="F551" s="43">
        <f t="shared" si="16"/>
        <v>0</v>
      </c>
      <c r="G551" s="40">
        <v>8</v>
      </c>
      <c r="H551" s="40"/>
      <c r="I551" s="43">
        <f t="shared" si="17"/>
        <v>0</v>
      </c>
      <c r="J551" s="40">
        <v>15</v>
      </c>
    </row>
    <row r="552" spans="1:10" x14ac:dyDescent="0.35">
      <c r="A552" s="40" t="s">
        <v>1113</v>
      </c>
      <c r="B552" s="40" t="s">
        <v>1425</v>
      </c>
      <c r="C552" s="40" t="s">
        <v>1433</v>
      </c>
      <c r="D552" s="40">
        <v>16</v>
      </c>
      <c r="E552" s="40">
        <v>1</v>
      </c>
      <c r="F552" s="43">
        <f t="shared" si="16"/>
        <v>6.25E-2</v>
      </c>
      <c r="G552" s="40">
        <v>5</v>
      </c>
      <c r="H552" s="40"/>
      <c r="I552" s="43">
        <f t="shared" si="17"/>
        <v>0</v>
      </c>
      <c r="J552" s="40">
        <v>21</v>
      </c>
    </row>
    <row r="553" spans="1:10" x14ac:dyDescent="0.35">
      <c r="A553" s="40" t="s">
        <v>1113</v>
      </c>
      <c r="B553" s="40" t="s">
        <v>1425</v>
      </c>
      <c r="C553" s="40" t="s">
        <v>1434</v>
      </c>
      <c r="D553" s="40">
        <v>16</v>
      </c>
      <c r="E553" s="40"/>
      <c r="F553" s="43">
        <f t="shared" si="16"/>
        <v>0</v>
      </c>
      <c r="G553" s="40">
        <v>9</v>
      </c>
      <c r="H553" s="40"/>
      <c r="I553" s="43">
        <f t="shared" si="17"/>
        <v>0</v>
      </c>
      <c r="J553" s="40">
        <v>25</v>
      </c>
    </row>
    <row r="554" spans="1:10" x14ac:dyDescent="0.35">
      <c r="A554" s="40" t="s">
        <v>1113</v>
      </c>
      <c r="B554" s="40" t="s">
        <v>1435</v>
      </c>
      <c r="C554" s="40" t="s">
        <v>1436</v>
      </c>
      <c r="D554" s="40">
        <v>4</v>
      </c>
      <c r="E554" s="40"/>
      <c r="F554" s="43">
        <f t="shared" si="16"/>
        <v>0</v>
      </c>
      <c r="G554" s="40">
        <v>1</v>
      </c>
      <c r="H554" s="40"/>
      <c r="I554" s="43">
        <f t="shared" si="17"/>
        <v>0</v>
      </c>
      <c r="J554" s="40">
        <v>5</v>
      </c>
    </row>
    <row r="555" spans="1:10" x14ac:dyDescent="0.35">
      <c r="A555" s="40" t="s">
        <v>1113</v>
      </c>
      <c r="B555" s="40" t="s">
        <v>1435</v>
      </c>
      <c r="C555" s="40" t="s">
        <v>1437</v>
      </c>
      <c r="D555" s="40">
        <v>6</v>
      </c>
      <c r="E555" s="40"/>
      <c r="F555" s="43">
        <f t="shared" si="16"/>
        <v>0</v>
      </c>
      <c r="G555" s="40"/>
      <c r="H555" s="40"/>
      <c r="I555" s="43"/>
      <c r="J555" s="40">
        <v>6</v>
      </c>
    </row>
    <row r="556" spans="1:10" x14ac:dyDescent="0.35">
      <c r="A556" s="40" t="s">
        <v>1113</v>
      </c>
      <c r="B556" s="40" t="s">
        <v>1435</v>
      </c>
      <c r="C556" s="40" t="s">
        <v>1438</v>
      </c>
      <c r="D556" s="40">
        <v>5</v>
      </c>
      <c r="E556" s="40"/>
      <c r="F556" s="43">
        <f t="shared" si="16"/>
        <v>0</v>
      </c>
      <c r="G556" s="40">
        <v>3</v>
      </c>
      <c r="H556" s="40"/>
      <c r="I556" s="43">
        <f t="shared" si="17"/>
        <v>0</v>
      </c>
      <c r="J556" s="40">
        <v>8</v>
      </c>
    </row>
    <row r="557" spans="1:10" x14ac:dyDescent="0.35">
      <c r="A557" s="40" t="s">
        <v>1113</v>
      </c>
      <c r="B557" s="40" t="s">
        <v>1439</v>
      </c>
      <c r="C557" s="40" t="s">
        <v>1440</v>
      </c>
      <c r="D557" s="40">
        <v>2</v>
      </c>
      <c r="E557" s="40"/>
      <c r="F557" s="43">
        <f t="shared" si="16"/>
        <v>0</v>
      </c>
      <c r="G557" s="40">
        <v>11</v>
      </c>
      <c r="H557" s="40"/>
      <c r="I557" s="43">
        <f t="shared" si="17"/>
        <v>0</v>
      </c>
      <c r="J557" s="40">
        <v>13</v>
      </c>
    </row>
    <row r="558" spans="1:10" x14ac:dyDescent="0.35">
      <c r="A558" s="40" t="s">
        <v>1113</v>
      </c>
      <c r="B558" s="40" t="s">
        <v>1439</v>
      </c>
      <c r="C558" s="40" t="s">
        <v>1441</v>
      </c>
      <c r="D558" s="40">
        <v>4</v>
      </c>
      <c r="E558" s="40"/>
      <c r="F558" s="43">
        <f t="shared" si="16"/>
        <v>0</v>
      </c>
      <c r="G558" s="40">
        <v>9</v>
      </c>
      <c r="H558" s="40"/>
      <c r="I558" s="43">
        <f t="shared" si="17"/>
        <v>0</v>
      </c>
      <c r="J558" s="40">
        <v>13</v>
      </c>
    </row>
    <row r="559" spans="1:10" x14ac:dyDescent="0.35">
      <c r="A559" s="40" t="s">
        <v>1113</v>
      </c>
      <c r="B559" s="40" t="s">
        <v>1439</v>
      </c>
      <c r="C559" s="40" t="s">
        <v>1442</v>
      </c>
      <c r="D559" s="40">
        <v>6</v>
      </c>
      <c r="E559" s="40"/>
      <c r="F559" s="43">
        <f t="shared" si="16"/>
        <v>0</v>
      </c>
      <c r="G559" s="40">
        <v>5</v>
      </c>
      <c r="H559" s="40"/>
      <c r="I559" s="43">
        <f t="shared" si="17"/>
        <v>0</v>
      </c>
      <c r="J559" s="40">
        <v>11</v>
      </c>
    </row>
    <row r="560" spans="1:10" x14ac:dyDescent="0.35">
      <c r="A560" s="40" t="s">
        <v>1113</v>
      </c>
      <c r="B560" s="40" t="s">
        <v>1439</v>
      </c>
      <c r="C560" s="40" t="s">
        <v>1443</v>
      </c>
      <c r="D560" s="40">
        <v>4</v>
      </c>
      <c r="E560" s="40"/>
      <c r="F560" s="43">
        <f t="shared" si="16"/>
        <v>0</v>
      </c>
      <c r="G560" s="40">
        <v>7</v>
      </c>
      <c r="H560" s="40"/>
      <c r="I560" s="43">
        <f t="shared" si="17"/>
        <v>0</v>
      </c>
      <c r="J560" s="40">
        <v>11</v>
      </c>
    </row>
    <row r="561" spans="1:10" x14ac:dyDescent="0.35">
      <c r="A561" s="40" t="s">
        <v>1113</v>
      </c>
      <c r="B561" s="40" t="s">
        <v>1439</v>
      </c>
      <c r="C561" s="40" t="s">
        <v>1444</v>
      </c>
      <c r="D561" s="40">
        <v>6</v>
      </c>
      <c r="E561" s="40"/>
      <c r="F561" s="43">
        <f t="shared" si="16"/>
        <v>0</v>
      </c>
      <c r="G561" s="40">
        <v>5</v>
      </c>
      <c r="H561" s="40"/>
      <c r="I561" s="43">
        <f t="shared" si="17"/>
        <v>0</v>
      </c>
      <c r="J561" s="40">
        <v>11</v>
      </c>
    </row>
    <row r="562" spans="1:10" x14ac:dyDescent="0.35">
      <c r="A562" s="40" t="s">
        <v>1113</v>
      </c>
      <c r="B562" s="40" t="s">
        <v>1445</v>
      </c>
      <c r="C562" s="40" t="s">
        <v>1446</v>
      </c>
      <c r="D562" s="40">
        <v>1</v>
      </c>
      <c r="E562" s="40"/>
      <c r="F562" s="43">
        <f t="shared" si="16"/>
        <v>0</v>
      </c>
      <c r="G562" s="40">
        <v>3</v>
      </c>
      <c r="H562" s="40"/>
      <c r="I562" s="43">
        <f t="shared" si="17"/>
        <v>0</v>
      </c>
      <c r="J562" s="40">
        <v>4</v>
      </c>
    </row>
    <row r="563" spans="1:10" x14ac:dyDescent="0.35">
      <c r="A563" s="40" t="s">
        <v>1113</v>
      </c>
      <c r="B563" s="40" t="s">
        <v>1445</v>
      </c>
      <c r="C563" s="40" t="s">
        <v>1447</v>
      </c>
      <c r="D563" s="40"/>
      <c r="E563" s="40"/>
      <c r="F563" s="43"/>
      <c r="G563" s="40">
        <v>2</v>
      </c>
      <c r="H563" s="40"/>
      <c r="I563" s="43">
        <f t="shared" si="17"/>
        <v>0</v>
      </c>
      <c r="J563" s="40">
        <v>2</v>
      </c>
    </row>
    <row r="564" spans="1:10" x14ac:dyDescent="0.35">
      <c r="A564" s="40" t="s">
        <v>1113</v>
      </c>
      <c r="B564" s="40" t="s">
        <v>1448</v>
      </c>
      <c r="C564" s="40" t="s">
        <v>1449</v>
      </c>
      <c r="D564" s="40">
        <v>3</v>
      </c>
      <c r="E564" s="40"/>
      <c r="F564" s="43">
        <f t="shared" si="16"/>
        <v>0</v>
      </c>
      <c r="G564" s="40">
        <v>1</v>
      </c>
      <c r="H564" s="40"/>
      <c r="I564" s="43">
        <f t="shared" si="17"/>
        <v>0</v>
      </c>
      <c r="J564" s="40">
        <v>4</v>
      </c>
    </row>
    <row r="565" spans="1:10" x14ac:dyDescent="0.35">
      <c r="A565" s="40" t="s">
        <v>1113</v>
      </c>
      <c r="B565" s="40" t="s">
        <v>1448</v>
      </c>
      <c r="C565" s="40" t="s">
        <v>1450</v>
      </c>
      <c r="D565" s="40">
        <v>2</v>
      </c>
      <c r="E565" s="40"/>
      <c r="F565" s="43">
        <f t="shared" si="16"/>
        <v>0</v>
      </c>
      <c r="G565" s="40">
        <v>2</v>
      </c>
      <c r="H565" s="40"/>
      <c r="I565" s="43">
        <f t="shared" si="17"/>
        <v>0</v>
      </c>
      <c r="J565" s="40">
        <v>4</v>
      </c>
    </row>
    <row r="566" spans="1:10" x14ac:dyDescent="0.35">
      <c r="A566" s="40" t="s">
        <v>1113</v>
      </c>
      <c r="B566" s="40" t="s">
        <v>1448</v>
      </c>
      <c r="C566" s="40" t="s">
        <v>1451</v>
      </c>
      <c r="D566" s="40">
        <v>2</v>
      </c>
      <c r="E566" s="40"/>
      <c r="F566" s="43">
        <f t="shared" si="16"/>
        <v>0</v>
      </c>
      <c r="G566" s="40">
        <v>3</v>
      </c>
      <c r="H566" s="40"/>
      <c r="I566" s="43">
        <f t="shared" si="17"/>
        <v>0</v>
      </c>
      <c r="J566" s="40">
        <v>5</v>
      </c>
    </row>
    <row r="567" spans="1:10" x14ac:dyDescent="0.35">
      <c r="A567" s="40" t="s">
        <v>1113</v>
      </c>
      <c r="B567" s="40" t="s">
        <v>1448</v>
      </c>
      <c r="C567" s="40" t="s">
        <v>1452</v>
      </c>
      <c r="D567" s="40"/>
      <c r="E567" s="40"/>
      <c r="F567" s="43"/>
      <c r="G567" s="40">
        <v>1</v>
      </c>
      <c r="H567" s="40"/>
      <c r="I567" s="43">
        <f t="shared" si="17"/>
        <v>0</v>
      </c>
      <c r="J567" s="40">
        <v>1</v>
      </c>
    </row>
    <row r="568" spans="1:10" x14ac:dyDescent="0.35">
      <c r="A568" s="40" t="s">
        <v>1113</v>
      </c>
      <c r="B568" s="40" t="s">
        <v>1448</v>
      </c>
      <c r="C568" s="40" t="s">
        <v>1453</v>
      </c>
      <c r="D568" s="40">
        <v>3</v>
      </c>
      <c r="E568" s="40"/>
      <c r="F568" s="43">
        <f t="shared" si="16"/>
        <v>0</v>
      </c>
      <c r="G568" s="40">
        <v>1</v>
      </c>
      <c r="H568" s="40"/>
      <c r="I568" s="43">
        <f t="shared" si="17"/>
        <v>0</v>
      </c>
      <c r="J568" s="40">
        <v>4</v>
      </c>
    </row>
    <row r="569" spans="1:10" x14ac:dyDescent="0.35">
      <c r="A569" s="40" t="s">
        <v>1113</v>
      </c>
      <c r="B569" s="40" t="s">
        <v>95</v>
      </c>
      <c r="C569" s="40" t="s">
        <v>1454</v>
      </c>
      <c r="D569" s="40">
        <v>4</v>
      </c>
      <c r="E569" s="40"/>
      <c r="F569" s="43">
        <f t="shared" si="16"/>
        <v>0</v>
      </c>
      <c r="G569" s="40">
        <v>3</v>
      </c>
      <c r="H569" s="40"/>
      <c r="I569" s="43">
        <f t="shared" si="17"/>
        <v>0</v>
      </c>
      <c r="J569" s="40">
        <v>7</v>
      </c>
    </row>
    <row r="570" spans="1:10" x14ac:dyDescent="0.35">
      <c r="A570" s="40" t="s">
        <v>1113</v>
      </c>
      <c r="B570" s="40" t="s">
        <v>95</v>
      </c>
      <c r="C570" s="40" t="s">
        <v>1455</v>
      </c>
      <c r="D570" s="40">
        <v>5</v>
      </c>
      <c r="E570" s="40"/>
      <c r="F570" s="43">
        <f t="shared" si="16"/>
        <v>0</v>
      </c>
      <c r="G570" s="40">
        <v>6</v>
      </c>
      <c r="H570" s="40"/>
      <c r="I570" s="43">
        <f t="shared" si="17"/>
        <v>0</v>
      </c>
      <c r="J570" s="40">
        <v>11</v>
      </c>
    </row>
    <row r="571" spans="1:10" x14ac:dyDescent="0.35">
      <c r="A571" s="40" t="s">
        <v>1113</v>
      </c>
      <c r="B571" s="40" t="s">
        <v>95</v>
      </c>
      <c r="C571" s="40" t="s">
        <v>1456</v>
      </c>
      <c r="D571" s="40">
        <v>1</v>
      </c>
      <c r="E571" s="40"/>
      <c r="F571" s="43">
        <f t="shared" si="16"/>
        <v>0</v>
      </c>
      <c r="G571" s="40">
        <v>2</v>
      </c>
      <c r="H571" s="40"/>
      <c r="I571" s="43">
        <f t="shared" si="17"/>
        <v>0</v>
      </c>
      <c r="J571" s="40">
        <v>3</v>
      </c>
    </row>
    <row r="572" spans="1:10" x14ac:dyDescent="0.35">
      <c r="A572" s="40" t="s">
        <v>1113</v>
      </c>
      <c r="B572" s="40" t="s">
        <v>95</v>
      </c>
      <c r="C572" s="40" t="s">
        <v>1457</v>
      </c>
      <c r="D572" s="40"/>
      <c r="E572" s="40"/>
      <c r="F572" s="43"/>
      <c r="G572" s="40">
        <v>1</v>
      </c>
      <c r="H572" s="40"/>
      <c r="I572" s="43">
        <f t="shared" si="17"/>
        <v>0</v>
      </c>
      <c r="J572" s="40">
        <v>1</v>
      </c>
    </row>
    <row r="573" spans="1:10" x14ac:dyDescent="0.35">
      <c r="A573" s="40" t="s">
        <v>1113</v>
      </c>
      <c r="B573" s="40" t="s">
        <v>1458</v>
      </c>
      <c r="C573" s="40" t="s">
        <v>1459</v>
      </c>
      <c r="D573" s="40">
        <v>1</v>
      </c>
      <c r="E573" s="40"/>
      <c r="F573" s="43">
        <f t="shared" si="16"/>
        <v>0</v>
      </c>
      <c r="G573" s="40">
        <v>1</v>
      </c>
      <c r="H573" s="40"/>
      <c r="I573" s="43">
        <f t="shared" si="17"/>
        <v>0</v>
      </c>
      <c r="J573" s="40">
        <v>2</v>
      </c>
    </row>
    <row r="574" spans="1:10" x14ac:dyDescent="0.35">
      <c r="A574" s="40" t="s">
        <v>1113</v>
      </c>
      <c r="B574" s="40" t="s">
        <v>1458</v>
      </c>
      <c r="C574" s="40" t="s">
        <v>1460</v>
      </c>
      <c r="D574" s="40">
        <v>1</v>
      </c>
      <c r="E574" s="40"/>
      <c r="F574" s="43">
        <f t="shared" si="16"/>
        <v>0</v>
      </c>
      <c r="G574" s="40">
        <v>2</v>
      </c>
      <c r="H574" s="40"/>
      <c r="I574" s="43">
        <f t="shared" si="17"/>
        <v>0</v>
      </c>
      <c r="J574" s="40">
        <v>3</v>
      </c>
    </row>
    <row r="575" spans="1:10" x14ac:dyDescent="0.35">
      <c r="A575" s="40" t="s">
        <v>1113</v>
      </c>
      <c r="B575" s="40" t="s">
        <v>1461</v>
      </c>
      <c r="C575" s="40" t="s">
        <v>1462</v>
      </c>
      <c r="D575" s="40">
        <v>3</v>
      </c>
      <c r="E575" s="40"/>
      <c r="F575" s="43">
        <f t="shared" si="16"/>
        <v>0</v>
      </c>
      <c r="G575" s="40"/>
      <c r="H575" s="40"/>
      <c r="I575" s="43"/>
      <c r="J575" s="40">
        <v>3</v>
      </c>
    </row>
    <row r="576" spans="1:10" x14ac:dyDescent="0.35">
      <c r="A576" s="40" t="s">
        <v>1113</v>
      </c>
      <c r="B576" s="40" t="s">
        <v>1461</v>
      </c>
      <c r="C576" s="40" t="s">
        <v>1463</v>
      </c>
      <c r="D576" s="40">
        <v>1</v>
      </c>
      <c r="E576" s="40"/>
      <c r="F576" s="43">
        <f t="shared" si="16"/>
        <v>0</v>
      </c>
      <c r="G576" s="40">
        <v>2</v>
      </c>
      <c r="H576" s="40"/>
      <c r="I576" s="43">
        <f t="shared" si="17"/>
        <v>0</v>
      </c>
      <c r="J576" s="40">
        <v>3</v>
      </c>
    </row>
    <row r="577" spans="1:10" x14ac:dyDescent="0.35">
      <c r="A577" s="40" t="s">
        <v>1113</v>
      </c>
      <c r="B577" s="40" t="s">
        <v>1461</v>
      </c>
      <c r="C577" s="40" t="s">
        <v>1464</v>
      </c>
      <c r="D577" s="40"/>
      <c r="E577" s="40"/>
      <c r="F577" s="43"/>
      <c r="G577" s="40">
        <v>1</v>
      </c>
      <c r="H577" s="40"/>
      <c r="I577" s="43">
        <f t="shared" si="17"/>
        <v>0</v>
      </c>
      <c r="J577" s="40">
        <v>1</v>
      </c>
    </row>
    <row r="578" spans="1:10" x14ac:dyDescent="0.35">
      <c r="A578" s="40" t="s">
        <v>1113</v>
      </c>
      <c r="B578" s="40" t="s">
        <v>1461</v>
      </c>
      <c r="C578" s="40" t="s">
        <v>1465</v>
      </c>
      <c r="D578" s="40"/>
      <c r="E578" s="40"/>
      <c r="F578" s="43"/>
      <c r="G578" s="40">
        <v>3</v>
      </c>
      <c r="H578" s="40"/>
      <c r="I578" s="43">
        <f t="shared" si="17"/>
        <v>0</v>
      </c>
      <c r="J578" s="40">
        <v>3</v>
      </c>
    </row>
    <row r="579" spans="1:10" x14ac:dyDescent="0.35">
      <c r="A579" s="40" t="s">
        <v>1113</v>
      </c>
      <c r="B579" s="40" t="s">
        <v>1461</v>
      </c>
      <c r="C579" s="40" t="s">
        <v>1466</v>
      </c>
      <c r="D579" s="40">
        <v>1</v>
      </c>
      <c r="E579" s="40"/>
      <c r="F579" s="43">
        <f t="shared" si="16"/>
        <v>0</v>
      </c>
      <c r="G579" s="40"/>
      <c r="H579" s="40"/>
      <c r="I579" s="43"/>
      <c r="J579" s="40">
        <v>1</v>
      </c>
    </row>
    <row r="580" spans="1:10" x14ac:dyDescent="0.35">
      <c r="A580" s="40" t="s">
        <v>1113</v>
      </c>
      <c r="B580" s="40" t="s">
        <v>1461</v>
      </c>
      <c r="C580" s="40" t="s">
        <v>1467</v>
      </c>
      <c r="D580" s="40">
        <v>1</v>
      </c>
      <c r="E580" s="40"/>
      <c r="F580" s="43">
        <f t="shared" ref="F580:F643" si="18">E580/D580</f>
        <v>0</v>
      </c>
      <c r="G580" s="40">
        <v>1</v>
      </c>
      <c r="H580" s="40"/>
      <c r="I580" s="43">
        <f t="shared" ref="I580:I643" si="19">H580/G580</f>
        <v>0</v>
      </c>
      <c r="J580" s="40">
        <v>2</v>
      </c>
    </row>
    <row r="581" spans="1:10" x14ac:dyDescent="0.35">
      <c r="A581" s="40" t="s">
        <v>1113</v>
      </c>
      <c r="B581" s="40" t="s">
        <v>1461</v>
      </c>
      <c r="C581" s="40" t="s">
        <v>1468</v>
      </c>
      <c r="D581" s="40"/>
      <c r="E581" s="40"/>
      <c r="F581" s="43"/>
      <c r="G581" s="40">
        <v>1</v>
      </c>
      <c r="H581" s="40"/>
      <c r="I581" s="43">
        <f t="shared" si="19"/>
        <v>0</v>
      </c>
      <c r="J581" s="40">
        <v>1</v>
      </c>
    </row>
    <row r="582" spans="1:10" x14ac:dyDescent="0.35">
      <c r="A582" s="40" t="s">
        <v>1113</v>
      </c>
      <c r="B582" s="40" t="s">
        <v>1461</v>
      </c>
      <c r="C582" s="40" t="s">
        <v>1469</v>
      </c>
      <c r="D582" s="40"/>
      <c r="E582" s="40"/>
      <c r="F582" s="43"/>
      <c r="G582" s="40">
        <v>1</v>
      </c>
      <c r="H582" s="40"/>
      <c r="I582" s="43">
        <f t="shared" si="19"/>
        <v>0</v>
      </c>
      <c r="J582" s="40">
        <v>1</v>
      </c>
    </row>
    <row r="583" spans="1:10" x14ac:dyDescent="0.35">
      <c r="A583" s="40" t="s">
        <v>1113</v>
      </c>
      <c r="B583" s="40" t="s">
        <v>1461</v>
      </c>
      <c r="C583" s="40" t="s">
        <v>1470</v>
      </c>
      <c r="D583" s="40">
        <v>1</v>
      </c>
      <c r="E583" s="40"/>
      <c r="F583" s="43">
        <f t="shared" si="18"/>
        <v>0</v>
      </c>
      <c r="G583" s="40"/>
      <c r="H583" s="40"/>
      <c r="I583" s="43"/>
      <c r="J583" s="40">
        <v>1</v>
      </c>
    </row>
    <row r="584" spans="1:10" x14ac:dyDescent="0.35">
      <c r="A584" s="40" t="s">
        <v>1113</v>
      </c>
      <c r="B584" s="40" t="s">
        <v>1461</v>
      </c>
      <c r="C584" s="40" t="s">
        <v>1471</v>
      </c>
      <c r="D584" s="40">
        <v>2</v>
      </c>
      <c r="E584" s="40"/>
      <c r="F584" s="43">
        <f t="shared" si="18"/>
        <v>0</v>
      </c>
      <c r="G584" s="40"/>
      <c r="H584" s="40"/>
      <c r="I584" s="43"/>
      <c r="J584" s="40">
        <v>2</v>
      </c>
    </row>
    <row r="585" spans="1:10" x14ac:dyDescent="0.35">
      <c r="A585" s="40" t="s">
        <v>1472</v>
      </c>
      <c r="B585" s="40" t="s">
        <v>1473</v>
      </c>
      <c r="C585" s="40" t="s">
        <v>1474</v>
      </c>
      <c r="D585" s="40">
        <v>40</v>
      </c>
      <c r="E585" s="40"/>
      <c r="F585" s="43">
        <f t="shared" si="18"/>
        <v>0</v>
      </c>
      <c r="G585" s="40">
        <v>10</v>
      </c>
      <c r="H585" s="40"/>
      <c r="I585" s="43">
        <f t="shared" si="19"/>
        <v>0</v>
      </c>
      <c r="J585" s="40">
        <v>50</v>
      </c>
    </row>
    <row r="586" spans="1:10" x14ac:dyDescent="0.35">
      <c r="A586" s="40" t="s">
        <v>1472</v>
      </c>
      <c r="B586" s="40" t="s">
        <v>1473</v>
      </c>
      <c r="C586" s="40" t="s">
        <v>1475</v>
      </c>
      <c r="D586" s="40">
        <v>27</v>
      </c>
      <c r="E586" s="40"/>
      <c r="F586" s="43">
        <f t="shared" si="18"/>
        <v>0</v>
      </c>
      <c r="G586" s="40">
        <v>8</v>
      </c>
      <c r="H586" s="40"/>
      <c r="I586" s="43">
        <f t="shared" si="19"/>
        <v>0</v>
      </c>
      <c r="J586" s="40">
        <v>35</v>
      </c>
    </row>
    <row r="587" spans="1:10" x14ac:dyDescent="0.35">
      <c r="A587" s="40" t="s">
        <v>1476</v>
      </c>
      <c r="B587" s="40" t="s">
        <v>1477</v>
      </c>
      <c r="C587" s="40" t="s">
        <v>1478</v>
      </c>
      <c r="D587" s="40">
        <v>2</v>
      </c>
      <c r="E587" s="40"/>
      <c r="F587" s="43">
        <f t="shared" si="18"/>
        <v>0</v>
      </c>
      <c r="G587" s="40"/>
      <c r="H587" s="40"/>
      <c r="I587" s="43"/>
      <c r="J587" s="40">
        <v>2</v>
      </c>
    </row>
    <row r="588" spans="1:10" x14ac:dyDescent="0.35">
      <c r="A588" s="40" t="s">
        <v>1476</v>
      </c>
      <c r="B588" s="40" t="s">
        <v>1477</v>
      </c>
      <c r="C588" s="40" t="s">
        <v>1479</v>
      </c>
      <c r="D588" s="40"/>
      <c r="E588" s="40"/>
      <c r="F588" s="43"/>
      <c r="G588" s="40">
        <v>2</v>
      </c>
      <c r="H588" s="40"/>
      <c r="I588" s="43">
        <f t="shared" si="19"/>
        <v>0</v>
      </c>
      <c r="J588" s="40">
        <v>2</v>
      </c>
    </row>
    <row r="589" spans="1:10" x14ac:dyDescent="0.35">
      <c r="A589" s="40" t="s">
        <v>1476</v>
      </c>
      <c r="B589" s="40" t="s">
        <v>1477</v>
      </c>
      <c r="C589" s="40" t="s">
        <v>1480</v>
      </c>
      <c r="D589" s="40">
        <v>1</v>
      </c>
      <c r="E589" s="40"/>
      <c r="F589" s="43">
        <f t="shared" si="18"/>
        <v>0</v>
      </c>
      <c r="G589" s="40">
        <v>2</v>
      </c>
      <c r="H589" s="40"/>
      <c r="I589" s="43">
        <f t="shared" si="19"/>
        <v>0</v>
      </c>
      <c r="J589" s="40">
        <v>3</v>
      </c>
    </row>
    <row r="590" spans="1:10" x14ac:dyDescent="0.35">
      <c r="A590" s="40" t="s">
        <v>1476</v>
      </c>
      <c r="B590" s="40" t="s">
        <v>1481</v>
      </c>
      <c r="C590" s="40" t="s">
        <v>1482</v>
      </c>
      <c r="D590" s="40">
        <v>3</v>
      </c>
      <c r="E590" s="40"/>
      <c r="F590" s="43">
        <f t="shared" si="18"/>
        <v>0</v>
      </c>
      <c r="G590" s="40">
        <v>1</v>
      </c>
      <c r="H590" s="40"/>
      <c r="I590" s="43">
        <f t="shared" si="19"/>
        <v>0</v>
      </c>
      <c r="J590" s="40">
        <v>4</v>
      </c>
    </row>
    <row r="591" spans="1:10" x14ac:dyDescent="0.35">
      <c r="A591" s="40" t="s">
        <v>1476</v>
      </c>
      <c r="B591" s="40" t="s">
        <v>1481</v>
      </c>
      <c r="C591" s="40" t="s">
        <v>1483</v>
      </c>
      <c r="D591" s="40">
        <v>4</v>
      </c>
      <c r="E591" s="40"/>
      <c r="F591" s="43">
        <f t="shared" si="18"/>
        <v>0</v>
      </c>
      <c r="G591" s="40">
        <v>2</v>
      </c>
      <c r="H591" s="40"/>
      <c r="I591" s="43">
        <f t="shared" si="19"/>
        <v>0</v>
      </c>
      <c r="J591" s="40">
        <v>6</v>
      </c>
    </row>
    <row r="592" spans="1:10" x14ac:dyDescent="0.35">
      <c r="A592" s="40" t="s">
        <v>1476</v>
      </c>
      <c r="B592" s="40" t="s">
        <v>1481</v>
      </c>
      <c r="C592" s="40" t="s">
        <v>1484</v>
      </c>
      <c r="D592" s="40">
        <v>4</v>
      </c>
      <c r="E592" s="40"/>
      <c r="F592" s="43">
        <f t="shared" si="18"/>
        <v>0</v>
      </c>
      <c r="G592" s="40"/>
      <c r="H592" s="40"/>
      <c r="I592" s="43"/>
      <c r="J592" s="40">
        <v>4</v>
      </c>
    </row>
    <row r="593" spans="1:10" x14ac:dyDescent="0.35">
      <c r="A593" s="40" t="s">
        <v>1485</v>
      </c>
      <c r="B593" s="40" t="s">
        <v>1486</v>
      </c>
      <c r="C593" s="40" t="s">
        <v>1487</v>
      </c>
      <c r="D593" s="40"/>
      <c r="E593" s="40"/>
      <c r="F593" s="43"/>
      <c r="G593" s="40">
        <v>1</v>
      </c>
      <c r="H593" s="40"/>
      <c r="I593" s="43">
        <f t="shared" si="19"/>
        <v>0</v>
      </c>
      <c r="J593" s="40">
        <v>1</v>
      </c>
    </row>
    <row r="594" spans="1:10" x14ac:dyDescent="0.35">
      <c r="A594" s="40" t="s">
        <v>1485</v>
      </c>
      <c r="B594" s="40" t="s">
        <v>369</v>
      </c>
      <c r="C594" s="40" t="s">
        <v>1488</v>
      </c>
      <c r="D594" s="40">
        <v>9</v>
      </c>
      <c r="E594" s="40"/>
      <c r="F594" s="43">
        <f t="shared" si="18"/>
        <v>0</v>
      </c>
      <c r="G594" s="40">
        <v>9</v>
      </c>
      <c r="H594" s="40"/>
      <c r="I594" s="43">
        <f t="shared" si="19"/>
        <v>0</v>
      </c>
      <c r="J594" s="40">
        <v>18</v>
      </c>
    </row>
    <row r="595" spans="1:10" x14ac:dyDescent="0.35">
      <c r="A595" s="40" t="s">
        <v>1485</v>
      </c>
      <c r="B595" s="40" t="s">
        <v>369</v>
      </c>
      <c r="C595" s="40" t="s">
        <v>1489</v>
      </c>
      <c r="D595" s="40">
        <v>13</v>
      </c>
      <c r="E595" s="40"/>
      <c r="F595" s="43">
        <f t="shared" si="18"/>
        <v>0</v>
      </c>
      <c r="G595" s="40">
        <v>4</v>
      </c>
      <c r="H595" s="40"/>
      <c r="I595" s="43">
        <f t="shared" si="19"/>
        <v>0</v>
      </c>
      <c r="J595" s="40">
        <v>17</v>
      </c>
    </row>
    <row r="596" spans="1:10" x14ac:dyDescent="0.35">
      <c r="A596" s="40" t="s">
        <v>1490</v>
      </c>
      <c r="B596" s="40" t="s">
        <v>1491</v>
      </c>
      <c r="C596" s="40" t="s">
        <v>1492</v>
      </c>
      <c r="D596" s="40">
        <v>1</v>
      </c>
      <c r="E596" s="40"/>
      <c r="F596" s="43">
        <f t="shared" si="18"/>
        <v>0</v>
      </c>
      <c r="G596" s="40">
        <v>1</v>
      </c>
      <c r="H596" s="40"/>
      <c r="I596" s="43">
        <f t="shared" si="19"/>
        <v>0</v>
      </c>
      <c r="J596" s="40">
        <v>2</v>
      </c>
    </row>
    <row r="597" spans="1:10" x14ac:dyDescent="0.35">
      <c r="A597" s="40" t="s">
        <v>1490</v>
      </c>
      <c r="B597" s="40" t="s">
        <v>1491</v>
      </c>
      <c r="C597" s="40" t="s">
        <v>1493</v>
      </c>
      <c r="D597" s="40">
        <v>1</v>
      </c>
      <c r="E597" s="40"/>
      <c r="F597" s="43">
        <f t="shared" si="18"/>
        <v>0</v>
      </c>
      <c r="G597" s="40"/>
      <c r="H597" s="40"/>
      <c r="I597" s="43"/>
      <c r="J597" s="40">
        <v>1</v>
      </c>
    </row>
    <row r="598" spans="1:10" x14ac:dyDescent="0.35">
      <c r="A598" s="40" t="s">
        <v>1490</v>
      </c>
      <c r="B598" s="40" t="s">
        <v>1494</v>
      </c>
      <c r="C598" s="40" t="s">
        <v>1495</v>
      </c>
      <c r="D598" s="40">
        <v>11</v>
      </c>
      <c r="E598" s="40"/>
      <c r="F598" s="43">
        <f t="shared" si="18"/>
        <v>0</v>
      </c>
      <c r="G598" s="40">
        <v>6</v>
      </c>
      <c r="H598" s="40"/>
      <c r="I598" s="43">
        <f t="shared" si="19"/>
        <v>0</v>
      </c>
      <c r="J598" s="40">
        <v>17</v>
      </c>
    </row>
    <row r="599" spans="1:10" x14ac:dyDescent="0.35">
      <c r="A599" s="40" t="s">
        <v>1490</v>
      </c>
      <c r="B599" s="40" t="s">
        <v>1494</v>
      </c>
      <c r="C599" s="40" t="s">
        <v>1496</v>
      </c>
      <c r="D599" s="40">
        <v>8</v>
      </c>
      <c r="E599" s="40"/>
      <c r="F599" s="43">
        <f t="shared" si="18"/>
        <v>0</v>
      </c>
      <c r="G599" s="40">
        <v>3</v>
      </c>
      <c r="H599" s="40"/>
      <c r="I599" s="43">
        <f t="shared" si="19"/>
        <v>0</v>
      </c>
      <c r="J599" s="40">
        <v>11</v>
      </c>
    </row>
    <row r="600" spans="1:10" x14ac:dyDescent="0.35">
      <c r="A600" s="40" t="s">
        <v>1490</v>
      </c>
      <c r="B600" s="40" t="s">
        <v>1494</v>
      </c>
      <c r="C600" s="40" t="s">
        <v>1497</v>
      </c>
      <c r="D600" s="40"/>
      <c r="E600" s="40"/>
      <c r="F600" s="43"/>
      <c r="G600" s="40">
        <v>1</v>
      </c>
      <c r="H600" s="40"/>
      <c r="I600" s="43">
        <f t="shared" si="19"/>
        <v>0</v>
      </c>
      <c r="J600" s="40">
        <v>1</v>
      </c>
    </row>
    <row r="601" spans="1:10" x14ac:dyDescent="0.35">
      <c r="A601" s="40" t="s">
        <v>1490</v>
      </c>
      <c r="B601" s="40" t="s">
        <v>1498</v>
      </c>
      <c r="C601" s="40" t="s">
        <v>1499</v>
      </c>
      <c r="D601" s="40">
        <v>1</v>
      </c>
      <c r="E601" s="40"/>
      <c r="F601" s="43">
        <f t="shared" si="18"/>
        <v>0</v>
      </c>
      <c r="G601" s="40"/>
      <c r="H601" s="40"/>
      <c r="I601" s="43"/>
      <c r="J601" s="40">
        <v>1</v>
      </c>
    </row>
    <row r="602" spans="1:10" x14ac:dyDescent="0.35">
      <c r="A602" s="40" t="s">
        <v>1490</v>
      </c>
      <c r="B602" s="40" t="s">
        <v>1498</v>
      </c>
      <c r="C602" s="40" t="s">
        <v>1500</v>
      </c>
      <c r="D602" s="40"/>
      <c r="E602" s="40"/>
      <c r="F602" s="43"/>
      <c r="G602" s="40">
        <v>1</v>
      </c>
      <c r="H602" s="40"/>
      <c r="I602" s="43">
        <f t="shared" si="19"/>
        <v>0</v>
      </c>
      <c r="J602" s="40">
        <v>1</v>
      </c>
    </row>
    <row r="603" spans="1:10" x14ac:dyDescent="0.35">
      <c r="A603" s="40" t="s">
        <v>1490</v>
      </c>
      <c r="B603" s="40" t="s">
        <v>1498</v>
      </c>
      <c r="C603" s="40" t="s">
        <v>1501</v>
      </c>
      <c r="D603" s="40">
        <v>1</v>
      </c>
      <c r="E603" s="40"/>
      <c r="F603" s="43">
        <f t="shared" si="18"/>
        <v>0</v>
      </c>
      <c r="G603" s="40">
        <v>1</v>
      </c>
      <c r="H603" s="40"/>
      <c r="I603" s="43">
        <f t="shared" si="19"/>
        <v>0</v>
      </c>
      <c r="J603" s="40">
        <v>2</v>
      </c>
    </row>
    <row r="604" spans="1:10" x14ac:dyDescent="0.35">
      <c r="A604" s="40" t="s">
        <v>1502</v>
      </c>
      <c r="B604" s="40" t="s">
        <v>1503</v>
      </c>
      <c r="C604" s="40" t="s">
        <v>1504</v>
      </c>
      <c r="D604" s="40">
        <v>119</v>
      </c>
      <c r="E604" s="40"/>
      <c r="F604" s="43">
        <f t="shared" si="18"/>
        <v>0</v>
      </c>
      <c r="G604" s="40">
        <v>30</v>
      </c>
      <c r="H604" s="40"/>
      <c r="I604" s="43">
        <f t="shared" si="19"/>
        <v>0</v>
      </c>
      <c r="J604" s="40">
        <v>149</v>
      </c>
    </row>
    <row r="605" spans="1:10" x14ac:dyDescent="0.35">
      <c r="A605" s="40" t="s">
        <v>1502</v>
      </c>
      <c r="B605" s="40" t="s">
        <v>1503</v>
      </c>
      <c r="C605" s="40" t="s">
        <v>1505</v>
      </c>
      <c r="D605" s="40">
        <v>16</v>
      </c>
      <c r="E605" s="40"/>
      <c r="F605" s="43">
        <f t="shared" si="18"/>
        <v>0</v>
      </c>
      <c r="G605" s="40">
        <v>1</v>
      </c>
      <c r="H605" s="40"/>
      <c r="I605" s="43">
        <f t="shared" si="19"/>
        <v>0</v>
      </c>
      <c r="J605" s="40">
        <v>17</v>
      </c>
    </row>
    <row r="606" spans="1:10" x14ac:dyDescent="0.35">
      <c r="A606" s="40" t="s">
        <v>1502</v>
      </c>
      <c r="B606" s="40" t="s">
        <v>1503</v>
      </c>
      <c r="C606" s="40" t="s">
        <v>1506</v>
      </c>
      <c r="D606" s="40">
        <v>44</v>
      </c>
      <c r="E606" s="40"/>
      <c r="F606" s="43">
        <f t="shared" si="18"/>
        <v>0</v>
      </c>
      <c r="G606" s="40">
        <v>11</v>
      </c>
      <c r="H606" s="40"/>
      <c r="I606" s="43">
        <f t="shared" si="19"/>
        <v>0</v>
      </c>
      <c r="J606" s="40">
        <v>55</v>
      </c>
    </row>
    <row r="607" spans="1:10" x14ac:dyDescent="0.35">
      <c r="A607" s="40" t="s">
        <v>1502</v>
      </c>
      <c r="B607" s="40" t="s">
        <v>1503</v>
      </c>
      <c r="C607" s="40" t="s">
        <v>1507</v>
      </c>
      <c r="D607" s="40">
        <v>13</v>
      </c>
      <c r="E607" s="40"/>
      <c r="F607" s="43">
        <f t="shared" si="18"/>
        <v>0</v>
      </c>
      <c r="G607" s="40">
        <v>1</v>
      </c>
      <c r="H607" s="40"/>
      <c r="I607" s="43">
        <f t="shared" si="19"/>
        <v>0</v>
      </c>
      <c r="J607" s="40">
        <v>14</v>
      </c>
    </row>
    <row r="608" spans="1:10" x14ac:dyDescent="0.35">
      <c r="A608" s="40" t="s">
        <v>1502</v>
      </c>
      <c r="B608" s="40" t="s">
        <v>1503</v>
      </c>
      <c r="C608" s="40" t="s">
        <v>1508</v>
      </c>
      <c r="D608" s="40">
        <v>19</v>
      </c>
      <c r="E608" s="40"/>
      <c r="F608" s="43">
        <f t="shared" si="18"/>
        <v>0</v>
      </c>
      <c r="G608" s="40">
        <v>6</v>
      </c>
      <c r="H608" s="40"/>
      <c r="I608" s="43">
        <f t="shared" si="19"/>
        <v>0</v>
      </c>
      <c r="J608" s="40">
        <v>25</v>
      </c>
    </row>
    <row r="609" spans="1:10" x14ac:dyDescent="0.35">
      <c r="A609" s="40" t="s">
        <v>1502</v>
      </c>
      <c r="B609" s="40" t="s">
        <v>1503</v>
      </c>
      <c r="C609" s="40" t="s">
        <v>1509</v>
      </c>
      <c r="D609" s="40">
        <v>10</v>
      </c>
      <c r="E609" s="40"/>
      <c r="F609" s="43">
        <f t="shared" si="18"/>
        <v>0</v>
      </c>
      <c r="G609" s="40">
        <v>2</v>
      </c>
      <c r="H609" s="40"/>
      <c r="I609" s="43">
        <f t="shared" si="19"/>
        <v>0</v>
      </c>
      <c r="J609" s="40">
        <v>12</v>
      </c>
    </row>
    <row r="610" spans="1:10" x14ac:dyDescent="0.35">
      <c r="A610" s="40" t="s">
        <v>1502</v>
      </c>
      <c r="B610" s="40" t="s">
        <v>1503</v>
      </c>
      <c r="C610" s="40" t="s">
        <v>1510</v>
      </c>
      <c r="D610" s="40">
        <v>16</v>
      </c>
      <c r="E610" s="40"/>
      <c r="F610" s="43">
        <f t="shared" si="18"/>
        <v>0</v>
      </c>
      <c r="G610" s="40">
        <v>10</v>
      </c>
      <c r="H610" s="40"/>
      <c r="I610" s="43">
        <f t="shared" si="19"/>
        <v>0</v>
      </c>
      <c r="J610" s="40">
        <v>26</v>
      </c>
    </row>
    <row r="611" spans="1:10" x14ac:dyDescent="0.35">
      <c r="A611" s="40" t="s">
        <v>1502</v>
      </c>
      <c r="B611" s="40" t="s">
        <v>1503</v>
      </c>
      <c r="C611" s="40" t="s">
        <v>1511</v>
      </c>
      <c r="D611" s="40">
        <v>163</v>
      </c>
      <c r="E611" s="40"/>
      <c r="F611" s="43">
        <f t="shared" si="18"/>
        <v>0</v>
      </c>
      <c r="G611" s="40">
        <v>30</v>
      </c>
      <c r="H611" s="40"/>
      <c r="I611" s="43">
        <f t="shared" si="19"/>
        <v>0</v>
      </c>
      <c r="J611" s="40">
        <v>193</v>
      </c>
    </row>
    <row r="612" spans="1:10" x14ac:dyDescent="0.35">
      <c r="A612" s="40" t="s">
        <v>1502</v>
      </c>
      <c r="B612" s="40" t="s">
        <v>1503</v>
      </c>
      <c r="C612" s="40" t="s">
        <v>1512</v>
      </c>
      <c r="D612" s="40">
        <v>52</v>
      </c>
      <c r="E612" s="40"/>
      <c r="F612" s="43">
        <f t="shared" si="18"/>
        <v>0</v>
      </c>
      <c r="G612" s="40">
        <v>2</v>
      </c>
      <c r="H612" s="40"/>
      <c r="I612" s="43">
        <f t="shared" si="19"/>
        <v>0</v>
      </c>
      <c r="J612" s="40">
        <v>54</v>
      </c>
    </row>
    <row r="613" spans="1:10" x14ac:dyDescent="0.35">
      <c r="A613" s="40" t="s">
        <v>1502</v>
      </c>
      <c r="B613" s="40" t="s">
        <v>1503</v>
      </c>
      <c r="C613" s="40" t="s">
        <v>1513</v>
      </c>
      <c r="D613" s="40">
        <v>17</v>
      </c>
      <c r="E613" s="40"/>
      <c r="F613" s="43">
        <f t="shared" si="18"/>
        <v>0</v>
      </c>
      <c r="G613" s="40">
        <v>5</v>
      </c>
      <c r="H613" s="40"/>
      <c r="I613" s="43">
        <f t="shared" si="19"/>
        <v>0</v>
      </c>
      <c r="J613" s="40">
        <v>22</v>
      </c>
    </row>
    <row r="614" spans="1:10" x14ac:dyDescent="0.35">
      <c r="A614" s="40" t="s">
        <v>1502</v>
      </c>
      <c r="B614" s="40" t="s">
        <v>1503</v>
      </c>
      <c r="C614" s="40" t="s">
        <v>1514</v>
      </c>
      <c r="D614" s="40">
        <v>28</v>
      </c>
      <c r="E614" s="40"/>
      <c r="F614" s="43">
        <f t="shared" si="18"/>
        <v>0</v>
      </c>
      <c r="G614" s="40">
        <v>5</v>
      </c>
      <c r="H614" s="40"/>
      <c r="I614" s="43">
        <f t="shared" si="19"/>
        <v>0</v>
      </c>
      <c r="J614" s="40">
        <v>33</v>
      </c>
    </row>
    <row r="615" spans="1:10" x14ac:dyDescent="0.35">
      <c r="A615" s="40" t="s">
        <v>1502</v>
      </c>
      <c r="B615" s="40" t="s">
        <v>1503</v>
      </c>
      <c r="C615" s="40" t="s">
        <v>1515</v>
      </c>
      <c r="D615" s="40">
        <v>25</v>
      </c>
      <c r="E615" s="40"/>
      <c r="F615" s="43">
        <f t="shared" si="18"/>
        <v>0</v>
      </c>
      <c r="G615" s="40">
        <v>7</v>
      </c>
      <c r="H615" s="40"/>
      <c r="I615" s="43">
        <f t="shared" si="19"/>
        <v>0</v>
      </c>
      <c r="J615" s="40">
        <v>32</v>
      </c>
    </row>
    <row r="616" spans="1:10" x14ac:dyDescent="0.35">
      <c r="A616" s="40" t="s">
        <v>1502</v>
      </c>
      <c r="B616" s="40" t="s">
        <v>1516</v>
      </c>
      <c r="C616" s="40" t="s">
        <v>1517</v>
      </c>
      <c r="D616" s="40">
        <v>8</v>
      </c>
      <c r="E616" s="40">
        <v>1</v>
      </c>
      <c r="F616" s="43">
        <f t="shared" si="18"/>
        <v>0.125</v>
      </c>
      <c r="G616" s="40">
        <v>2</v>
      </c>
      <c r="H616" s="40"/>
      <c r="I616" s="43">
        <f t="shared" si="19"/>
        <v>0</v>
      </c>
      <c r="J616" s="40">
        <v>10</v>
      </c>
    </row>
    <row r="617" spans="1:10" x14ac:dyDescent="0.35">
      <c r="A617" s="40" t="s">
        <v>1502</v>
      </c>
      <c r="B617" s="40" t="s">
        <v>1516</v>
      </c>
      <c r="C617" s="40" t="s">
        <v>1518</v>
      </c>
      <c r="D617" s="40">
        <v>8</v>
      </c>
      <c r="E617" s="40">
        <v>2</v>
      </c>
      <c r="F617" s="43">
        <f t="shared" si="18"/>
        <v>0.25</v>
      </c>
      <c r="G617" s="40">
        <v>2</v>
      </c>
      <c r="H617" s="40"/>
      <c r="I617" s="43">
        <f t="shared" si="19"/>
        <v>0</v>
      </c>
      <c r="J617" s="40">
        <v>10</v>
      </c>
    </row>
    <row r="618" spans="1:10" x14ac:dyDescent="0.35">
      <c r="A618" s="40" t="s">
        <v>1519</v>
      </c>
      <c r="B618" s="40" t="s">
        <v>1169</v>
      </c>
      <c r="C618" s="40" t="s">
        <v>1520</v>
      </c>
      <c r="D618" s="40"/>
      <c r="E618" s="40"/>
      <c r="F618" s="43"/>
      <c r="G618" s="40">
        <v>3</v>
      </c>
      <c r="H618" s="40"/>
      <c r="I618" s="43">
        <f t="shared" si="19"/>
        <v>0</v>
      </c>
      <c r="J618" s="40">
        <v>3</v>
      </c>
    </row>
    <row r="619" spans="1:10" x14ac:dyDescent="0.35">
      <c r="A619" s="40" t="s">
        <v>1519</v>
      </c>
      <c r="B619" s="40" t="s">
        <v>1111</v>
      </c>
      <c r="C619" s="40" t="s">
        <v>1521</v>
      </c>
      <c r="D619" s="40"/>
      <c r="E619" s="40"/>
      <c r="F619" s="43"/>
      <c r="G619" s="40">
        <v>1</v>
      </c>
      <c r="H619" s="40"/>
      <c r="I619" s="43">
        <f t="shared" si="19"/>
        <v>0</v>
      </c>
      <c r="J619" s="40">
        <v>1</v>
      </c>
    </row>
    <row r="620" spans="1:10" x14ac:dyDescent="0.35">
      <c r="A620" s="40" t="s">
        <v>1519</v>
      </c>
      <c r="B620" s="40" t="s">
        <v>1212</v>
      </c>
      <c r="C620" s="40" t="s">
        <v>1522</v>
      </c>
      <c r="D620" s="40"/>
      <c r="E620" s="40"/>
      <c r="F620" s="43"/>
      <c r="G620" s="40">
        <v>1</v>
      </c>
      <c r="H620" s="40"/>
      <c r="I620" s="43">
        <f t="shared" si="19"/>
        <v>0</v>
      </c>
      <c r="J620" s="40">
        <v>1</v>
      </c>
    </row>
    <row r="621" spans="1:10" x14ac:dyDescent="0.35">
      <c r="A621" s="40" t="s">
        <v>1519</v>
      </c>
      <c r="B621" s="40" t="s">
        <v>1523</v>
      </c>
      <c r="C621" s="40" t="s">
        <v>1524</v>
      </c>
      <c r="D621" s="40"/>
      <c r="E621" s="40"/>
      <c r="F621" s="43"/>
      <c r="G621" s="40">
        <v>2</v>
      </c>
      <c r="H621" s="40"/>
      <c r="I621" s="43">
        <f t="shared" si="19"/>
        <v>0</v>
      </c>
      <c r="J621" s="40">
        <v>2</v>
      </c>
    </row>
    <row r="622" spans="1:10" x14ac:dyDescent="0.35">
      <c r="A622" s="40" t="s">
        <v>1519</v>
      </c>
      <c r="B622" s="40" t="s">
        <v>1525</v>
      </c>
      <c r="C622" s="40" t="s">
        <v>1526</v>
      </c>
      <c r="D622" s="40"/>
      <c r="E622" s="40"/>
      <c r="F622" s="43"/>
      <c r="G622" s="40">
        <v>1</v>
      </c>
      <c r="H622" s="40"/>
      <c r="I622" s="43">
        <f t="shared" si="19"/>
        <v>0</v>
      </c>
      <c r="J622" s="40">
        <v>1</v>
      </c>
    </row>
    <row r="623" spans="1:10" x14ac:dyDescent="0.35">
      <c r="A623" s="40" t="s">
        <v>1519</v>
      </c>
      <c r="B623" s="40" t="s">
        <v>1425</v>
      </c>
      <c r="C623" s="40" t="s">
        <v>1527</v>
      </c>
      <c r="D623" s="40">
        <v>1</v>
      </c>
      <c r="E623" s="40"/>
      <c r="F623" s="43">
        <f t="shared" si="18"/>
        <v>0</v>
      </c>
      <c r="G623" s="40"/>
      <c r="H623" s="40"/>
      <c r="I623" s="43"/>
      <c r="J623" s="40">
        <v>1</v>
      </c>
    </row>
    <row r="624" spans="1:10" x14ac:dyDescent="0.35">
      <c r="A624" s="40" t="s">
        <v>1528</v>
      </c>
      <c r="B624" s="40" t="s">
        <v>1523</v>
      </c>
      <c r="C624" s="40" t="s">
        <v>1529</v>
      </c>
      <c r="D624" s="40"/>
      <c r="E624" s="40"/>
      <c r="F624" s="43"/>
      <c r="G624" s="40">
        <v>2</v>
      </c>
      <c r="H624" s="40"/>
      <c r="I624" s="43">
        <f t="shared" si="19"/>
        <v>0</v>
      </c>
      <c r="J624" s="40">
        <v>2</v>
      </c>
    </row>
    <row r="625" spans="1:10" x14ac:dyDescent="0.35">
      <c r="A625" s="40" t="s">
        <v>1528</v>
      </c>
      <c r="B625" s="40" t="s">
        <v>1530</v>
      </c>
      <c r="C625" s="40" t="s">
        <v>1531</v>
      </c>
      <c r="D625" s="40"/>
      <c r="E625" s="40"/>
      <c r="F625" s="43"/>
      <c r="G625" s="40">
        <v>1</v>
      </c>
      <c r="H625" s="40"/>
      <c r="I625" s="43">
        <f t="shared" si="19"/>
        <v>0</v>
      </c>
      <c r="J625" s="40">
        <v>1</v>
      </c>
    </row>
    <row r="626" spans="1:10" x14ac:dyDescent="0.35">
      <c r="A626" s="40" t="s">
        <v>1528</v>
      </c>
      <c r="B626" s="40" t="s">
        <v>1532</v>
      </c>
      <c r="C626" s="40" t="s">
        <v>1533</v>
      </c>
      <c r="D626" s="40"/>
      <c r="E626" s="40"/>
      <c r="F626" s="43"/>
      <c r="G626" s="40">
        <v>2</v>
      </c>
      <c r="H626" s="40"/>
      <c r="I626" s="43">
        <f t="shared" si="19"/>
        <v>0</v>
      </c>
      <c r="J626" s="40">
        <v>2</v>
      </c>
    </row>
    <row r="627" spans="1:10" x14ac:dyDescent="0.35">
      <c r="A627" s="40" t="s">
        <v>1528</v>
      </c>
      <c r="B627" s="40" t="s">
        <v>1534</v>
      </c>
      <c r="C627" s="40" t="s">
        <v>1535</v>
      </c>
      <c r="D627" s="40"/>
      <c r="E627" s="40"/>
      <c r="F627" s="43"/>
      <c r="G627" s="40">
        <v>1</v>
      </c>
      <c r="H627" s="40"/>
      <c r="I627" s="43">
        <f t="shared" si="19"/>
        <v>0</v>
      </c>
      <c r="J627" s="40">
        <v>1</v>
      </c>
    </row>
    <row r="628" spans="1:10" x14ac:dyDescent="0.35">
      <c r="A628" s="40" t="s">
        <v>1528</v>
      </c>
      <c r="B628" s="40" t="s">
        <v>1324</v>
      </c>
      <c r="C628" s="40" t="s">
        <v>1536</v>
      </c>
      <c r="D628" s="40"/>
      <c r="E628" s="40"/>
      <c r="F628" s="43"/>
      <c r="G628" s="40">
        <v>1</v>
      </c>
      <c r="H628" s="40"/>
      <c r="I628" s="43">
        <f t="shared" si="19"/>
        <v>0</v>
      </c>
      <c r="J628" s="40">
        <v>1</v>
      </c>
    </row>
    <row r="629" spans="1:10" x14ac:dyDescent="0.35">
      <c r="A629" s="40" t="s">
        <v>1528</v>
      </c>
      <c r="B629" s="40" t="s">
        <v>1416</v>
      </c>
      <c r="C629" s="40" t="s">
        <v>1537</v>
      </c>
      <c r="D629" s="40"/>
      <c r="E629" s="40"/>
      <c r="F629" s="43"/>
      <c r="G629" s="40">
        <v>1</v>
      </c>
      <c r="H629" s="40"/>
      <c r="I629" s="43">
        <f t="shared" si="19"/>
        <v>0</v>
      </c>
      <c r="J629" s="40">
        <v>1</v>
      </c>
    </row>
    <row r="630" spans="1:10" x14ac:dyDescent="0.35">
      <c r="A630" s="40" t="s">
        <v>1528</v>
      </c>
      <c r="B630" s="40" t="s">
        <v>1538</v>
      </c>
      <c r="C630" s="40" t="s">
        <v>1539</v>
      </c>
      <c r="D630" s="40">
        <v>1</v>
      </c>
      <c r="E630" s="40"/>
      <c r="F630" s="43">
        <f t="shared" si="18"/>
        <v>0</v>
      </c>
      <c r="G630" s="40"/>
      <c r="H630" s="40"/>
      <c r="I630" s="43"/>
      <c r="J630" s="40">
        <v>1</v>
      </c>
    </row>
    <row r="631" spans="1:10" x14ac:dyDescent="0.35">
      <c r="A631" s="40" t="s">
        <v>1540</v>
      </c>
      <c r="B631" s="40" t="s">
        <v>1541</v>
      </c>
      <c r="C631" s="40" t="s">
        <v>1542</v>
      </c>
      <c r="D631" s="40">
        <v>7</v>
      </c>
      <c r="E631" s="40">
        <v>1</v>
      </c>
      <c r="F631" s="43">
        <f t="shared" si="18"/>
        <v>0.14285714285714285</v>
      </c>
      <c r="G631" s="40"/>
      <c r="H631" s="40"/>
      <c r="I631" s="43"/>
      <c r="J631" s="40">
        <v>7</v>
      </c>
    </row>
    <row r="632" spans="1:10" x14ac:dyDescent="0.35">
      <c r="A632" s="40" t="s">
        <v>1540</v>
      </c>
      <c r="B632" s="40" t="s">
        <v>1541</v>
      </c>
      <c r="C632" s="40" t="s">
        <v>1543</v>
      </c>
      <c r="D632" s="40">
        <v>15</v>
      </c>
      <c r="E632" s="40">
        <v>1</v>
      </c>
      <c r="F632" s="43">
        <f t="shared" si="18"/>
        <v>6.6666666666666666E-2</v>
      </c>
      <c r="G632" s="40">
        <v>7</v>
      </c>
      <c r="H632" s="40"/>
      <c r="I632" s="43">
        <f t="shared" si="19"/>
        <v>0</v>
      </c>
      <c r="J632" s="40">
        <v>22</v>
      </c>
    </row>
    <row r="633" spans="1:10" x14ac:dyDescent="0.35">
      <c r="A633" s="40" t="s">
        <v>1540</v>
      </c>
      <c r="B633" s="40" t="s">
        <v>1541</v>
      </c>
      <c r="C633" s="40" t="s">
        <v>1544</v>
      </c>
      <c r="D633" s="40">
        <v>7</v>
      </c>
      <c r="E633" s="40">
        <v>1</v>
      </c>
      <c r="F633" s="43">
        <f t="shared" si="18"/>
        <v>0.14285714285714285</v>
      </c>
      <c r="G633" s="40">
        <v>3</v>
      </c>
      <c r="H633" s="40">
        <v>1</v>
      </c>
      <c r="I633" s="43">
        <f t="shared" si="19"/>
        <v>0.33333333333333331</v>
      </c>
      <c r="J633" s="40">
        <v>10</v>
      </c>
    </row>
    <row r="634" spans="1:10" x14ac:dyDescent="0.35">
      <c r="A634" s="40" t="s">
        <v>1540</v>
      </c>
      <c r="B634" s="40" t="s">
        <v>1541</v>
      </c>
      <c r="C634" s="40" t="s">
        <v>1545</v>
      </c>
      <c r="D634" s="40">
        <v>14</v>
      </c>
      <c r="E634" s="40">
        <v>2</v>
      </c>
      <c r="F634" s="43">
        <f t="shared" si="18"/>
        <v>0.14285714285714285</v>
      </c>
      <c r="G634" s="40">
        <v>5</v>
      </c>
      <c r="H634" s="40"/>
      <c r="I634" s="43">
        <f t="shared" si="19"/>
        <v>0</v>
      </c>
      <c r="J634" s="40">
        <v>19</v>
      </c>
    </row>
    <row r="635" spans="1:10" x14ac:dyDescent="0.35">
      <c r="A635" s="40" t="s">
        <v>1540</v>
      </c>
      <c r="B635" s="40" t="s">
        <v>1541</v>
      </c>
      <c r="C635" s="40" t="s">
        <v>1546</v>
      </c>
      <c r="D635" s="40">
        <v>3</v>
      </c>
      <c r="E635" s="40">
        <v>2</v>
      </c>
      <c r="F635" s="43">
        <f t="shared" si="18"/>
        <v>0.66666666666666663</v>
      </c>
      <c r="G635" s="40">
        <v>2</v>
      </c>
      <c r="H635" s="40"/>
      <c r="I635" s="43">
        <f t="shared" si="19"/>
        <v>0</v>
      </c>
      <c r="J635" s="40">
        <v>5</v>
      </c>
    </row>
    <row r="636" spans="1:10" x14ac:dyDescent="0.35">
      <c r="A636" s="40" t="s">
        <v>1540</v>
      </c>
      <c r="B636" s="40" t="s">
        <v>1541</v>
      </c>
      <c r="C636" s="40" t="s">
        <v>1547</v>
      </c>
      <c r="D636" s="40">
        <v>12</v>
      </c>
      <c r="E636" s="40">
        <v>3</v>
      </c>
      <c r="F636" s="43">
        <f t="shared" si="18"/>
        <v>0.25</v>
      </c>
      <c r="G636" s="40">
        <v>9</v>
      </c>
      <c r="H636" s="40"/>
      <c r="I636" s="43">
        <f t="shared" si="19"/>
        <v>0</v>
      </c>
      <c r="J636" s="40">
        <v>21</v>
      </c>
    </row>
    <row r="637" spans="1:10" x14ac:dyDescent="0.35">
      <c r="A637" s="40" t="s">
        <v>1540</v>
      </c>
      <c r="B637" s="40" t="s">
        <v>1541</v>
      </c>
      <c r="C637" s="40" t="s">
        <v>1548</v>
      </c>
      <c r="D637" s="40">
        <v>205</v>
      </c>
      <c r="E637" s="40">
        <v>63</v>
      </c>
      <c r="F637" s="43">
        <f t="shared" si="18"/>
        <v>0.3073170731707317</v>
      </c>
      <c r="G637" s="40">
        <v>77</v>
      </c>
      <c r="H637" s="40">
        <v>25</v>
      </c>
      <c r="I637" s="43">
        <f t="shared" si="19"/>
        <v>0.32467532467532467</v>
      </c>
      <c r="J637" s="40">
        <v>282</v>
      </c>
    </row>
    <row r="638" spans="1:10" x14ac:dyDescent="0.35">
      <c r="A638" s="40" t="s">
        <v>1540</v>
      </c>
      <c r="B638" s="40" t="s">
        <v>1541</v>
      </c>
      <c r="C638" s="40" t="s">
        <v>1549</v>
      </c>
      <c r="D638" s="40">
        <v>59</v>
      </c>
      <c r="E638" s="40">
        <v>13</v>
      </c>
      <c r="F638" s="43">
        <f t="shared" si="18"/>
        <v>0.22033898305084745</v>
      </c>
      <c r="G638" s="40">
        <v>18</v>
      </c>
      <c r="H638" s="40">
        <v>6</v>
      </c>
      <c r="I638" s="43">
        <f t="shared" si="19"/>
        <v>0.33333333333333331</v>
      </c>
      <c r="J638" s="40">
        <v>77</v>
      </c>
    </row>
    <row r="639" spans="1:10" x14ac:dyDescent="0.35">
      <c r="A639" s="40" t="s">
        <v>1540</v>
      </c>
      <c r="B639" s="40" t="s">
        <v>1541</v>
      </c>
      <c r="C639" s="40" t="s">
        <v>1550</v>
      </c>
      <c r="D639" s="40">
        <v>93</v>
      </c>
      <c r="E639" s="40">
        <v>34</v>
      </c>
      <c r="F639" s="43">
        <f t="shared" si="18"/>
        <v>0.36559139784946237</v>
      </c>
      <c r="G639" s="40">
        <v>41</v>
      </c>
      <c r="H639" s="40">
        <v>15</v>
      </c>
      <c r="I639" s="43">
        <f t="shared" si="19"/>
        <v>0.36585365853658536</v>
      </c>
      <c r="J639" s="40">
        <v>134</v>
      </c>
    </row>
    <row r="640" spans="1:10" x14ac:dyDescent="0.35">
      <c r="A640" s="40" t="s">
        <v>1540</v>
      </c>
      <c r="B640" s="40" t="s">
        <v>1541</v>
      </c>
      <c r="C640" s="40" t="s">
        <v>1551</v>
      </c>
      <c r="D640" s="40">
        <v>90</v>
      </c>
      <c r="E640" s="40">
        <v>26</v>
      </c>
      <c r="F640" s="43">
        <f t="shared" si="18"/>
        <v>0.28888888888888886</v>
      </c>
      <c r="G640" s="40">
        <v>36</v>
      </c>
      <c r="H640" s="40">
        <v>15</v>
      </c>
      <c r="I640" s="43">
        <f t="shared" si="19"/>
        <v>0.41666666666666669</v>
      </c>
      <c r="J640" s="40">
        <v>126</v>
      </c>
    </row>
    <row r="641" spans="1:10" x14ac:dyDescent="0.35">
      <c r="A641" s="40" t="s">
        <v>1540</v>
      </c>
      <c r="B641" s="40" t="s">
        <v>1541</v>
      </c>
      <c r="C641" s="40" t="s">
        <v>1552</v>
      </c>
      <c r="D641" s="40">
        <v>2</v>
      </c>
      <c r="E641" s="40"/>
      <c r="F641" s="43">
        <f t="shared" si="18"/>
        <v>0</v>
      </c>
      <c r="G641" s="40"/>
      <c r="H641" s="40"/>
      <c r="I641" s="43"/>
      <c r="J641" s="40">
        <v>2</v>
      </c>
    </row>
    <row r="642" spans="1:10" x14ac:dyDescent="0.35">
      <c r="A642" s="40" t="s">
        <v>1540</v>
      </c>
      <c r="B642" s="40" t="s">
        <v>1541</v>
      </c>
      <c r="C642" s="40" t="s">
        <v>1553</v>
      </c>
      <c r="D642" s="40">
        <v>15</v>
      </c>
      <c r="E642" s="40"/>
      <c r="F642" s="43">
        <f t="shared" si="18"/>
        <v>0</v>
      </c>
      <c r="G642" s="40">
        <v>5</v>
      </c>
      <c r="H642" s="40">
        <v>1</v>
      </c>
      <c r="I642" s="43">
        <f t="shared" si="19"/>
        <v>0.2</v>
      </c>
      <c r="J642" s="40">
        <v>20</v>
      </c>
    </row>
    <row r="643" spans="1:10" x14ac:dyDescent="0.35">
      <c r="A643" s="40" t="s">
        <v>1540</v>
      </c>
      <c r="B643" s="40" t="s">
        <v>1541</v>
      </c>
      <c r="C643" s="40" t="s">
        <v>1554</v>
      </c>
      <c r="D643" s="40">
        <v>5</v>
      </c>
      <c r="E643" s="40">
        <v>1</v>
      </c>
      <c r="F643" s="43">
        <f t="shared" si="18"/>
        <v>0.2</v>
      </c>
      <c r="G643" s="40">
        <v>3</v>
      </c>
      <c r="H643" s="40"/>
      <c r="I643" s="43">
        <f t="shared" si="19"/>
        <v>0</v>
      </c>
      <c r="J643" s="40">
        <v>8</v>
      </c>
    </row>
    <row r="644" spans="1:10" x14ac:dyDescent="0.35">
      <c r="A644" s="40" t="s">
        <v>1540</v>
      </c>
      <c r="B644" s="40" t="s">
        <v>1541</v>
      </c>
      <c r="C644" s="40" t="s">
        <v>1555</v>
      </c>
      <c r="D644" s="40">
        <v>16</v>
      </c>
      <c r="E644" s="40">
        <v>1</v>
      </c>
      <c r="F644" s="43">
        <f t="shared" ref="F644:F707" si="20">E644/D644</f>
        <v>6.25E-2</v>
      </c>
      <c r="G644" s="40">
        <v>8</v>
      </c>
      <c r="H644" s="40">
        <v>1</v>
      </c>
      <c r="I644" s="43">
        <f t="shared" ref="I644:I707" si="21">H644/G644</f>
        <v>0.125</v>
      </c>
      <c r="J644" s="40">
        <v>24</v>
      </c>
    </row>
    <row r="645" spans="1:10" x14ac:dyDescent="0.35">
      <c r="A645" s="40" t="s">
        <v>1540</v>
      </c>
      <c r="B645" s="40" t="s">
        <v>1541</v>
      </c>
      <c r="C645" s="40" t="s">
        <v>1556</v>
      </c>
      <c r="D645" s="40">
        <v>4</v>
      </c>
      <c r="E645" s="40"/>
      <c r="F645" s="43">
        <f t="shared" si="20"/>
        <v>0</v>
      </c>
      <c r="G645" s="40">
        <v>2</v>
      </c>
      <c r="H645" s="40">
        <v>1</v>
      </c>
      <c r="I645" s="43">
        <f t="shared" si="21"/>
        <v>0.5</v>
      </c>
      <c r="J645" s="40">
        <v>6</v>
      </c>
    </row>
    <row r="646" spans="1:10" x14ac:dyDescent="0.35">
      <c r="A646" s="40" t="s">
        <v>1540</v>
      </c>
      <c r="B646" s="40" t="s">
        <v>1541</v>
      </c>
      <c r="C646" s="40" t="s">
        <v>1557</v>
      </c>
      <c r="D646" s="40">
        <v>1</v>
      </c>
      <c r="E646" s="40"/>
      <c r="F646" s="43">
        <f t="shared" si="20"/>
        <v>0</v>
      </c>
      <c r="G646" s="40"/>
      <c r="H646" s="40"/>
      <c r="I646" s="43"/>
      <c r="J646" s="40">
        <v>1</v>
      </c>
    </row>
    <row r="647" spans="1:10" x14ac:dyDescent="0.35">
      <c r="A647" s="40" t="s">
        <v>1540</v>
      </c>
      <c r="B647" s="40" t="s">
        <v>1541</v>
      </c>
      <c r="C647" s="40" t="s">
        <v>1558</v>
      </c>
      <c r="D647" s="40">
        <v>6</v>
      </c>
      <c r="E647" s="40">
        <v>2</v>
      </c>
      <c r="F647" s="43">
        <f t="shared" si="20"/>
        <v>0.33333333333333331</v>
      </c>
      <c r="G647" s="40">
        <v>4</v>
      </c>
      <c r="H647" s="40">
        <v>1</v>
      </c>
      <c r="I647" s="43">
        <f t="shared" si="21"/>
        <v>0.25</v>
      </c>
      <c r="J647" s="40">
        <v>10</v>
      </c>
    </row>
    <row r="648" spans="1:10" x14ac:dyDescent="0.35">
      <c r="A648" s="40" t="s">
        <v>1540</v>
      </c>
      <c r="B648" s="40" t="s">
        <v>1541</v>
      </c>
      <c r="C648" s="40" t="s">
        <v>1559</v>
      </c>
      <c r="D648" s="40">
        <v>7</v>
      </c>
      <c r="E648" s="40">
        <v>1</v>
      </c>
      <c r="F648" s="43">
        <f t="shared" si="20"/>
        <v>0.14285714285714285</v>
      </c>
      <c r="G648" s="40">
        <v>6</v>
      </c>
      <c r="H648" s="40">
        <v>1</v>
      </c>
      <c r="I648" s="43">
        <f t="shared" si="21"/>
        <v>0.16666666666666666</v>
      </c>
      <c r="J648" s="40">
        <v>13</v>
      </c>
    </row>
    <row r="649" spans="1:10" x14ac:dyDescent="0.35">
      <c r="A649" s="40" t="s">
        <v>1540</v>
      </c>
      <c r="B649" s="40" t="s">
        <v>1541</v>
      </c>
      <c r="C649" s="40" t="s">
        <v>1560</v>
      </c>
      <c r="D649" s="40">
        <v>3</v>
      </c>
      <c r="E649" s="40">
        <v>1</v>
      </c>
      <c r="F649" s="43">
        <f t="shared" si="20"/>
        <v>0.33333333333333331</v>
      </c>
      <c r="G649" s="40">
        <v>1</v>
      </c>
      <c r="H649" s="40"/>
      <c r="I649" s="43">
        <f t="shared" si="21"/>
        <v>0</v>
      </c>
      <c r="J649" s="40">
        <v>4</v>
      </c>
    </row>
    <row r="650" spans="1:10" x14ac:dyDescent="0.35">
      <c r="A650" s="40" t="s">
        <v>1540</v>
      </c>
      <c r="B650" s="40" t="s">
        <v>1541</v>
      </c>
      <c r="C650" s="40" t="s">
        <v>1561</v>
      </c>
      <c r="D650" s="40">
        <v>28</v>
      </c>
      <c r="E650" s="40">
        <v>4</v>
      </c>
      <c r="F650" s="43">
        <f t="shared" si="20"/>
        <v>0.14285714285714285</v>
      </c>
      <c r="G650" s="40">
        <v>9</v>
      </c>
      <c r="H650" s="40">
        <v>1</v>
      </c>
      <c r="I650" s="43">
        <f t="shared" si="21"/>
        <v>0.1111111111111111</v>
      </c>
      <c r="J650" s="40">
        <v>37</v>
      </c>
    </row>
    <row r="651" spans="1:10" x14ac:dyDescent="0.35">
      <c r="A651" s="40" t="s">
        <v>1540</v>
      </c>
      <c r="B651" s="40" t="s">
        <v>1541</v>
      </c>
      <c r="C651" s="40" t="s">
        <v>1562</v>
      </c>
      <c r="D651" s="40">
        <v>2</v>
      </c>
      <c r="E651" s="40">
        <v>1</v>
      </c>
      <c r="F651" s="43">
        <f t="shared" si="20"/>
        <v>0.5</v>
      </c>
      <c r="G651" s="40"/>
      <c r="H651" s="40"/>
      <c r="I651" s="43"/>
      <c r="J651" s="40">
        <v>2</v>
      </c>
    </row>
    <row r="652" spans="1:10" x14ac:dyDescent="0.35">
      <c r="A652" s="40" t="s">
        <v>1540</v>
      </c>
      <c r="B652" s="40" t="s">
        <v>1541</v>
      </c>
      <c r="C652" s="40" t="s">
        <v>1563</v>
      </c>
      <c r="D652" s="40">
        <v>11</v>
      </c>
      <c r="E652" s="40"/>
      <c r="F652" s="43">
        <f t="shared" si="20"/>
        <v>0</v>
      </c>
      <c r="G652" s="40">
        <v>3</v>
      </c>
      <c r="H652" s="40"/>
      <c r="I652" s="43">
        <f t="shared" si="21"/>
        <v>0</v>
      </c>
      <c r="J652" s="40">
        <v>14</v>
      </c>
    </row>
    <row r="653" spans="1:10" x14ac:dyDescent="0.35">
      <c r="A653" s="40" t="s">
        <v>1540</v>
      </c>
      <c r="B653" s="40" t="s">
        <v>1541</v>
      </c>
      <c r="C653" s="40" t="s">
        <v>1564</v>
      </c>
      <c r="D653" s="40">
        <v>13</v>
      </c>
      <c r="E653" s="40">
        <v>3</v>
      </c>
      <c r="F653" s="43">
        <f t="shared" si="20"/>
        <v>0.23076923076923078</v>
      </c>
      <c r="G653" s="40">
        <v>6</v>
      </c>
      <c r="H653" s="40"/>
      <c r="I653" s="43">
        <f t="shared" si="21"/>
        <v>0</v>
      </c>
      <c r="J653" s="40">
        <v>19</v>
      </c>
    </row>
    <row r="654" spans="1:10" x14ac:dyDescent="0.35">
      <c r="A654" s="40" t="s">
        <v>1540</v>
      </c>
      <c r="B654" s="40" t="s">
        <v>1541</v>
      </c>
      <c r="C654" s="40" t="s">
        <v>1565</v>
      </c>
      <c r="D654" s="40">
        <v>198</v>
      </c>
      <c r="E654" s="40">
        <v>62</v>
      </c>
      <c r="F654" s="43">
        <f t="shared" si="20"/>
        <v>0.31313131313131315</v>
      </c>
      <c r="G654" s="40">
        <v>71</v>
      </c>
      <c r="H654" s="40">
        <v>26</v>
      </c>
      <c r="I654" s="43">
        <f t="shared" si="21"/>
        <v>0.36619718309859156</v>
      </c>
      <c r="J654" s="40">
        <v>269</v>
      </c>
    </row>
    <row r="655" spans="1:10" x14ac:dyDescent="0.35">
      <c r="A655" s="40" t="s">
        <v>1540</v>
      </c>
      <c r="B655" s="40" t="s">
        <v>1541</v>
      </c>
      <c r="C655" s="40" t="s">
        <v>1566</v>
      </c>
      <c r="D655" s="40">
        <v>10</v>
      </c>
      <c r="E655" s="40">
        <v>3</v>
      </c>
      <c r="F655" s="43">
        <f t="shared" si="20"/>
        <v>0.3</v>
      </c>
      <c r="G655" s="40">
        <v>5</v>
      </c>
      <c r="H655" s="40"/>
      <c r="I655" s="43">
        <f t="shared" si="21"/>
        <v>0</v>
      </c>
      <c r="J655" s="40">
        <v>15</v>
      </c>
    </row>
    <row r="656" spans="1:10" x14ac:dyDescent="0.35">
      <c r="A656" s="40" t="s">
        <v>1540</v>
      </c>
      <c r="B656" s="40" t="s">
        <v>1541</v>
      </c>
      <c r="C656" s="40" t="s">
        <v>1567</v>
      </c>
      <c r="D656" s="40">
        <v>14</v>
      </c>
      <c r="E656" s="40">
        <v>5</v>
      </c>
      <c r="F656" s="43">
        <f t="shared" si="20"/>
        <v>0.35714285714285715</v>
      </c>
      <c r="G656" s="40">
        <v>6</v>
      </c>
      <c r="H656" s="40">
        <v>1</v>
      </c>
      <c r="I656" s="43">
        <f t="shared" si="21"/>
        <v>0.16666666666666666</v>
      </c>
      <c r="J656" s="40">
        <v>20</v>
      </c>
    </row>
    <row r="657" spans="1:10" x14ac:dyDescent="0.35">
      <c r="A657" s="40" t="s">
        <v>1540</v>
      </c>
      <c r="B657" s="40" t="s">
        <v>1541</v>
      </c>
      <c r="C657" s="40" t="s">
        <v>1568</v>
      </c>
      <c r="D657" s="40">
        <v>14</v>
      </c>
      <c r="E657" s="40">
        <v>3</v>
      </c>
      <c r="F657" s="43">
        <f t="shared" si="20"/>
        <v>0.21428571428571427</v>
      </c>
      <c r="G657" s="40">
        <v>7</v>
      </c>
      <c r="H657" s="40">
        <v>1</v>
      </c>
      <c r="I657" s="43">
        <f t="shared" si="21"/>
        <v>0.14285714285714285</v>
      </c>
      <c r="J657" s="40">
        <v>21</v>
      </c>
    </row>
    <row r="658" spans="1:10" x14ac:dyDescent="0.35">
      <c r="A658" s="40" t="s">
        <v>1540</v>
      </c>
      <c r="B658" s="40" t="s">
        <v>1541</v>
      </c>
      <c r="C658" s="40" t="s">
        <v>1569</v>
      </c>
      <c r="D658" s="40">
        <v>26</v>
      </c>
      <c r="E658" s="40">
        <v>7</v>
      </c>
      <c r="F658" s="43">
        <f t="shared" si="20"/>
        <v>0.26923076923076922</v>
      </c>
      <c r="G658" s="40">
        <v>18</v>
      </c>
      <c r="H658" s="40">
        <v>3</v>
      </c>
      <c r="I658" s="43">
        <f t="shared" si="21"/>
        <v>0.16666666666666666</v>
      </c>
      <c r="J658" s="40">
        <v>44</v>
      </c>
    </row>
    <row r="659" spans="1:10" x14ac:dyDescent="0.35">
      <c r="A659" s="40" t="s">
        <v>1540</v>
      </c>
      <c r="B659" s="40" t="s">
        <v>1541</v>
      </c>
      <c r="C659" s="40" t="s">
        <v>1570</v>
      </c>
      <c r="D659" s="40">
        <v>12</v>
      </c>
      <c r="E659" s="40">
        <v>2</v>
      </c>
      <c r="F659" s="43">
        <f t="shared" si="20"/>
        <v>0.16666666666666666</v>
      </c>
      <c r="G659" s="40">
        <v>5</v>
      </c>
      <c r="H659" s="40">
        <v>3</v>
      </c>
      <c r="I659" s="43">
        <f t="shared" si="21"/>
        <v>0.6</v>
      </c>
      <c r="J659" s="40">
        <v>17</v>
      </c>
    </row>
    <row r="660" spans="1:10" x14ac:dyDescent="0.35">
      <c r="A660" s="40" t="s">
        <v>1540</v>
      </c>
      <c r="B660" s="40" t="s">
        <v>1541</v>
      </c>
      <c r="C660" s="40" t="s">
        <v>1571</v>
      </c>
      <c r="D660" s="40">
        <v>13</v>
      </c>
      <c r="E660" s="40">
        <v>3</v>
      </c>
      <c r="F660" s="43">
        <f t="shared" si="20"/>
        <v>0.23076923076923078</v>
      </c>
      <c r="G660" s="40">
        <v>4</v>
      </c>
      <c r="H660" s="40"/>
      <c r="I660" s="43">
        <f t="shared" si="21"/>
        <v>0</v>
      </c>
      <c r="J660" s="40">
        <v>17</v>
      </c>
    </row>
    <row r="661" spans="1:10" x14ac:dyDescent="0.35">
      <c r="A661" s="40" t="s">
        <v>1540</v>
      </c>
      <c r="B661" s="40" t="s">
        <v>1541</v>
      </c>
      <c r="C661" s="40" t="s">
        <v>1572</v>
      </c>
      <c r="D661" s="40">
        <v>14</v>
      </c>
      <c r="E661" s="40"/>
      <c r="F661" s="43">
        <f t="shared" si="20"/>
        <v>0</v>
      </c>
      <c r="G661" s="40">
        <v>1</v>
      </c>
      <c r="H661" s="40"/>
      <c r="I661" s="43">
        <f t="shared" si="21"/>
        <v>0</v>
      </c>
      <c r="J661" s="40">
        <v>15</v>
      </c>
    </row>
    <row r="662" spans="1:10" x14ac:dyDescent="0.35">
      <c r="A662" s="40" t="s">
        <v>1540</v>
      </c>
      <c r="B662" s="40" t="s">
        <v>1541</v>
      </c>
      <c r="C662" s="40" t="s">
        <v>1573</v>
      </c>
      <c r="D662" s="40">
        <v>12</v>
      </c>
      <c r="E662" s="40">
        <v>2</v>
      </c>
      <c r="F662" s="43">
        <f t="shared" si="20"/>
        <v>0.16666666666666666</v>
      </c>
      <c r="G662" s="40">
        <v>9</v>
      </c>
      <c r="H662" s="40">
        <v>2</v>
      </c>
      <c r="I662" s="43">
        <f t="shared" si="21"/>
        <v>0.22222222222222221</v>
      </c>
      <c r="J662" s="40">
        <v>21</v>
      </c>
    </row>
    <row r="663" spans="1:10" x14ac:dyDescent="0.35">
      <c r="A663" s="40" t="s">
        <v>1540</v>
      </c>
      <c r="B663" s="40" t="s">
        <v>1541</v>
      </c>
      <c r="C663" s="40" t="s">
        <v>1574</v>
      </c>
      <c r="D663" s="40">
        <v>13</v>
      </c>
      <c r="E663" s="40">
        <v>1</v>
      </c>
      <c r="F663" s="43">
        <f t="shared" si="20"/>
        <v>7.6923076923076927E-2</v>
      </c>
      <c r="G663" s="40">
        <v>4</v>
      </c>
      <c r="H663" s="40">
        <v>1</v>
      </c>
      <c r="I663" s="43">
        <f t="shared" si="21"/>
        <v>0.25</v>
      </c>
      <c r="J663" s="40">
        <v>17</v>
      </c>
    </row>
    <row r="664" spans="1:10" x14ac:dyDescent="0.35">
      <c r="A664" s="40" t="s">
        <v>1540</v>
      </c>
      <c r="B664" s="40" t="s">
        <v>1541</v>
      </c>
      <c r="C664" s="40" t="s">
        <v>1575</v>
      </c>
      <c r="D664" s="40">
        <v>19</v>
      </c>
      <c r="E664" s="40">
        <v>4</v>
      </c>
      <c r="F664" s="43">
        <f t="shared" si="20"/>
        <v>0.21052631578947367</v>
      </c>
      <c r="G664" s="40">
        <v>2</v>
      </c>
      <c r="H664" s="40"/>
      <c r="I664" s="43">
        <f t="shared" si="21"/>
        <v>0</v>
      </c>
      <c r="J664" s="40">
        <v>21</v>
      </c>
    </row>
    <row r="665" spans="1:10" x14ac:dyDescent="0.35">
      <c r="A665" s="40" t="s">
        <v>1540</v>
      </c>
      <c r="B665" s="40" t="s">
        <v>1541</v>
      </c>
      <c r="C665" s="40" t="s">
        <v>1576</v>
      </c>
      <c r="D665" s="40">
        <v>4</v>
      </c>
      <c r="E665" s="40">
        <v>1</v>
      </c>
      <c r="F665" s="43">
        <f t="shared" si="20"/>
        <v>0.25</v>
      </c>
      <c r="G665" s="40">
        <v>5</v>
      </c>
      <c r="H665" s="40">
        <v>1</v>
      </c>
      <c r="I665" s="43">
        <f t="shared" si="21"/>
        <v>0.2</v>
      </c>
      <c r="J665" s="40">
        <v>9</v>
      </c>
    </row>
    <row r="666" spans="1:10" x14ac:dyDescent="0.35">
      <c r="A666" s="40" t="s">
        <v>1540</v>
      </c>
      <c r="B666" s="40" t="s">
        <v>1541</v>
      </c>
      <c r="C666" s="40" t="s">
        <v>1577</v>
      </c>
      <c r="D666" s="40">
        <v>25</v>
      </c>
      <c r="E666" s="40">
        <v>8</v>
      </c>
      <c r="F666" s="43">
        <f t="shared" si="20"/>
        <v>0.32</v>
      </c>
      <c r="G666" s="40">
        <v>5</v>
      </c>
      <c r="H666" s="40">
        <v>1</v>
      </c>
      <c r="I666" s="43">
        <f t="shared" si="21"/>
        <v>0.2</v>
      </c>
      <c r="J666" s="40">
        <v>30</v>
      </c>
    </row>
    <row r="667" spans="1:10" x14ac:dyDescent="0.35">
      <c r="A667" s="40" t="s">
        <v>1540</v>
      </c>
      <c r="B667" s="40" t="s">
        <v>1541</v>
      </c>
      <c r="C667" s="40" t="s">
        <v>1578</v>
      </c>
      <c r="D667" s="40">
        <v>28</v>
      </c>
      <c r="E667" s="40">
        <v>11</v>
      </c>
      <c r="F667" s="43">
        <f t="shared" si="20"/>
        <v>0.39285714285714285</v>
      </c>
      <c r="G667" s="40">
        <v>9</v>
      </c>
      <c r="H667" s="40">
        <v>3</v>
      </c>
      <c r="I667" s="43">
        <f t="shared" si="21"/>
        <v>0.33333333333333331</v>
      </c>
      <c r="J667" s="40">
        <v>37</v>
      </c>
    </row>
    <row r="668" spans="1:10" x14ac:dyDescent="0.35">
      <c r="A668" s="40" t="s">
        <v>1540</v>
      </c>
      <c r="B668" s="40" t="s">
        <v>1541</v>
      </c>
      <c r="C668" s="40" t="s">
        <v>1579</v>
      </c>
      <c r="D668" s="40">
        <v>7</v>
      </c>
      <c r="E668" s="40">
        <v>2</v>
      </c>
      <c r="F668" s="43">
        <f t="shared" si="20"/>
        <v>0.2857142857142857</v>
      </c>
      <c r="G668" s="40">
        <v>2</v>
      </c>
      <c r="H668" s="40"/>
      <c r="I668" s="43">
        <f t="shared" si="21"/>
        <v>0</v>
      </c>
      <c r="J668" s="40">
        <v>9</v>
      </c>
    </row>
    <row r="669" spans="1:10" x14ac:dyDescent="0.35">
      <c r="A669" s="40" t="s">
        <v>1540</v>
      </c>
      <c r="B669" s="40" t="s">
        <v>1541</v>
      </c>
      <c r="C669" s="40" t="s">
        <v>1580</v>
      </c>
      <c r="D669" s="40">
        <v>16</v>
      </c>
      <c r="E669" s="40">
        <v>7</v>
      </c>
      <c r="F669" s="43">
        <f t="shared" si="20"/>
        <v>0.4375</v>
      </c>
      <c r="G669" s="40">
        <v>3</v>
      </c>
      <c r="H669" s="40">
        <v>2</v>
      </c>
      <c r="I669" s="43">
        <f t="shared" si="21"/>
        <v>0.66666666666666663</v>
      </c>
      <c r="J669" s="40">
        <v>19</v>
      </c>
    </row>
    <row r="670" spans="1:10" x14ac:dyDescent="0.35">
      <c r="A670" s="40" t="s">
        <v>1540</v>
      </c>
      <c r="B670" s="40" t="s">
        <v>1541</v>
      </c>
      <c r="C670" s="40" t="s">
        <v>1581</v>
      </c>
      <c r="D670" s="40">
        <v>10</v>
      </c>
      <c r="E670" s="40">
        <v>3</v>
      </c>
      <c r="F670" s="43">
        <f t="shared" si="20"/>
        <v>0.3</v>
      </c>
      <c r="G670" s="40">
        <v>11</v>
      </c>
      <c r="H670" s="40">
        <v>3</v>
      </c>
      <c r="I670" s="43">
        <f t="shared" si="21"/>
        <v>0.27272727272727271</v>
      </c>
      <c r="J670" s="40">
        <v>21</v>
      </c>
    </row>
    <row r="671" spans="1:10" x14ac:dyDescent="0.35">
      <c r="A671" s="40" t="s">
        <v>1540</v>
      </c>
      <c r="B671" s="40" t="s">
        <v>1541</v>
      </c>
      <c r="C671" s="40" t="s">
        <v>1582</v>
      </c>
      <c r="D671" s="40">
        <v>14</v>
      </c>
      <c r="E671" s="40">
        <v>4</v>
      </c>
      <c r="F671" s="43">
        <f t="shared" si="20"/>
        <v>0.2857142857142857</v>
      </c>
      <c r="G671" s="40">
        <v>5</v>
      </c>
      <c r="H671" s="40">
        <v>1</v>
      </c>
      <c r="I671" s="43">
        <f t="shared" si="21"/>
        <v>0.2</v>
      </c>
      <c r="J671" s="40">
        <v>19</v>
      </c>
    </row>
    <row r="672" spans="1:10" x14ac:dyDescent="0.35">
      <c r="A672" s="40" t="s">
        <v>1540</v>
      </c>
      <c r="B672" s="40" t="s">
        <v>1541</v>
      </c>
      <c r="C672" s="40" t="s">
        <v>1583</v>
      </c>
      <c r="D672" s="40">
        <v>8</v>
      </c>
      <c r="E672" s="40">
        <v>2</v>
      </c>
      <c r="F672" s="43">
        <f t="shared" si="20"/>
        <v>0.25</v>
      </c>
      <c r="G672" s="40"/>
      <c r="H672" s="40"/>
      <c r="I672" s="43"/>
      <c r="J672" s="40">
        <v>8</v>
      </c>
    </row>
    <row r="673" spans="1:10" x14ac:dyDescent="0.35">
      <c r="A673" s="40" t="s">
        <v>1540</v>
      </c>
      <c r="B673" s="40" t="s">
        <v>1541</v>
      </c>
      <c r="C673" s="40" t="s">
        <v>1584</v>
      </c>
      <c r="D673" s="40">
        <v>14</v>
      </c>
      <c r="E673" s="40">
        <v>4</v>
      </c>
      <c r="F673" s="43">
        <f t="shared" si="20"/>
        <v>0.2857142857142857</v>
      </c>
      <c r="G673" s="40">
        <v>5</v>
      </c>
      <c r="H673" s="40"/>
      <c r="I673" s="43">
        <f t="shared" si="21"/>
        <v>0</v>
      </c>
      <c r="J673" s="40">
        <v>19</v>
      </c>
    </row>
    <row r="674" spans="1:10" x14ac:dyDescent="0.35">
      <c r="A674" s="40" t="s">
        <v>1540</v>
      </c>
      <c r="B674" s="40" t="s">
        <v>1541</v>
      </c>
      <c r="C674" s="40" t="s">
        <v>1585</v>
      </c>
      <c r="D674" s="40">
        <v>15</v>
      </c>
      <c r="E674" s="40">
        <v>2</v>
      </c>
      <c r="F674" s="43">
        <f t="shared" si="20"/>
        <v>0.13333333333333333</v>
      </c>
      <c r="G674" s="40">
        <v>6</v>
      </c>
      <c r="H674" s="40">
        <v>1</v>
      </c>
      <c r="I674" s="43">
        <f t="shared" si="21"/>
        <v>0.16666666666666666</v>
      </c>
      <c r="J674" s="40">
        <v>21</v>
      </c>
    </row>
    <row r="675" spans="1:10" x14ac:dyDescent="0.35">
      <c r="A675" s="40" t="s">
        <v>1540</v>
      </c>
      <c r="B675" s="40" t="s">
        <v>1541</v>
      </c>
      <c r="C675" s="40" t="s">
        <v>1586</v>
      </c>
      <c r="D675" s="40">
        <v>19</v>
      </c>
      <c r="E675" s="40">
        <v>6</v>
      </c>
      <c r="F675" s="43">
        <f t="shared" si="20"/>
        <v>0.31578947368421051</v>
      </c>
      <c r="G675" s="40">
        <v>10</v>
      </c>
      <c r="H675" s="40">
        <v>3</v>
      </c>
      <c r="I675" s="43">
        <f t="shared" si="21"/>
        <v>0.3</v>
      </c>
      <c r="J675" s="40">
        <v>29</v>
      </c>
    </row>
    <row r="676" spans="1:10" x14ac:dyDescent="0.35">
      <c r="A676" s="40" t="s">
        <v>1540</v>
      </c>
      <c r="B676" s="40" t="s">
        <v>1541</v>
      </c>
      <c r="C676" s="40" t="s">
        <v>1587</v>
      </c>
      <c r="D676" s="40">
        <v>13</v>
      </c>
      <c r="E676" s="40">
        <v>4</v>
      </c>
      <c r="F676" s="43">
        <f t="shared" si="20"/>
        <v>0.30769230769230771</v>
      </c>
      <c r="G676" s="40">
        <v>5</v>
      </c>
      <c r="H676" s="40">
        <v>1</v>
      </c>
      <c r="I676" s="43">
        <f t="shared" si="21"/>
        <v>0.2</v>
      </c>
      <c r="J676" s="40">
        <v>18</v>
      </c>
    </row>
    <row r="677" spans="1:10" x14ac:dyDescent="0.35">
      <c r="A677" s="40" t="s">
        <v>1540</v>
      </c>
      <c r="B677" s="40" t="s">
        <v>1541</v>
      </c>
      <c r="C677" s="40" t="s">
        <v>1588</v>
      </c>
      <c r="D677" s="40">
        <v>16</v>
      </c>
      <c r="E677" s="40"/>
      <c r="F677" s="43">
        <f t="shared" si="20"/>
        <v>0</v>
      </c>
      <c r="G677" s="40">
        <v>2</v>
      </c>
      <c r="H677" s="40"/>
      <c r="I677" s="43">
        <f t="shared" si="21"/>
        <v>0</v>
      </c>
      <c r="J677" s="40">
        <v>18</v>
      </c>
    </row>
    <row r="678" spans="1:10" x14ac:dyDescent="0.35">
      <c r="A678" s="40" t="s">
        <v>1540</v>
      </c>
      <c r="B678" s="40" t="s">
        <v>1541</v>
      </c>
      <c r="C678" s="40" t="s">
        <v>1589</v>
      </c>
      <c r="D678" s="40">
        <v>5</v>
      </c>
      <c r="E678" s="40"/>
      <c r="F678" s="43">
        <f t="shared" si="20"/>
        <v>0</v>
      </c>
      <c r="G678" s="40">
        <v>8</v>
      </c>
      <c r="H678" s="40"/>
      <c r="I678" s="43">
        <f t="shared" si="21"/>
        <v>0</v>
      </c>
      <c r="J678" s="40">
        <v>13</v>
      </c>
    </row>
    <row r="679" spans="1:10" x14ac:dyDescent="0.35">
      <c r="A679" s="40" t="s">
        <v>1540</v>
      </c>
      <c r="B679" s="40" t="s">
        <v>1541</v>
      </c>
      <c r="C679" s="40" t="s">
        <v>1590</v>
      </c>
      <c r="D679" s="40">
        <v>2</v>
      </c>
      <c r="E679" s="40"/>
      <c r="F679" s="43">
        <f t="shared" si="20"/>
        <v>0</v>
      </c>
      <c r="G679" s="40">
        <v>5</v>
      </c>
      <c r="H679" s="40"/>
      <c r="I679" s="43">
        <f t="shared" si="21"/>
        <v>0</v>
      </c>
      <c r="J679" s="40">
        <v>7</v>
      </c>
    </row>
    <row r="680" spans="1:10" x14ac:dyDescent="0.35">
      <c r="A680" s="40" t="s">
        <v>1540</v>
      </c>
      <c r="B680" s="40" t="s">
        <v>1541</v>
      </c>
      <c r="C680" s="40" t="s">
        <v>1591</v>
      </c>
      <c r="D680" s="40">
        <v>7</v>
      </c>
      <c r="E680" s="40"/>
      <c r="F680" s="43">
        <f t="shared" si="20"/>
        <v>0</v>
      </c>
      <c r="G680" s="40">
        <v>7</v>
      </c>
      <c r="H680" s="40"/>
      <c r="I680" s="43">
        <f t="shared" si="21"/>
        <v>0</v>
      </c>
      <c r="J680" s="40">
        <v>14</v>
      </c>
    </row>
    <row r="681" spans="1:10" x14ac:dyDescent="0.35">
      <c r="A681" s="40" t="s">
        <v>1540</v>
      </c>
      <c r="B681" s="40" t="s">
        <v>1541</v>
      </c>
      <c r="C681" s="40" t="s">
        <v>1592</v>
      </c>
      <c r="D681" s="40">
        <v>2</v>
      </c>
      <c r="E681" s="40"/>
      <c r="F681" s="43">
        <f t="shared" si="20"/>
        <v>0</v>
      </c>
      <c r="G681" s="40"/>
      <c r="H681" s="40"/>
      <c r="I681" s="43"/>
      <c r="J681" s="40">
        <v>2</v>
      </c>
    </row>
    <row r="682" spans="1:10" x14ac:dyDescent="0.35">
      <c r="A682" s="40" t="s">
        <v>1540</v>
      </c>
      <c r="B682" s="40" t="s">
        <v>1541</v>
      </c>
      <c r="C682" s="40" t="s">
        <v>1593</v>
      </c>
      <c r="D682" s="40">
        <v>35</v>
      </c>
      <c r="E682" s="40">
        <v>6</v>
      </c>
      <c r="F682" s="43">
        <f t="shared" si="20"/>
        <v>0.17142857142857143</v>
      </c>
      <c r="G682" s="40">
        <v>12</v>
      </c>
      <c r="H682" s="40">
        <v>1</v>
      </c>
      <c r="I682" s="43">
        <f t="shared" si="21"/>
        <v>8.3333333333333329E-2</v>
      </c>
      <c r="J682" s="40">
        <v>47</v>
      </c>
    </row>
    <row r="683" spans="1:10" x14ac:dyDescent="0.35">
      <c r="A683" s="40" t="s">
        <v>1540</v>
      </c>
      <c r="B683" s="40" t="s">
        <v>1541</v>
      </c>
      <c r="C683" s="40" t="s">
        <v>1594</v>
      </c>
      <c r="D683" s="40">
        <v>3</v>
      </c>
      <c r="E683" s="40">
        <v>1</v>
      </c>
      <c r="F683" s="43">
        <f t="shared" si="20"/>
        <v>0.33333333333333331</v>
      </c>
      <c r="G683" s="40">
        <v>3</v>
      </c>
      <c r="H683" s="40"/>
      <c r="I683" s="43">
        <f t="shared" si="21"/>
        <v>0</v>
      </c>
      <c r="J683" s="40">
        <v>6</v>
      </c>
    </row>
    <row r="684" spans="1:10" x14ac:dyDescent="0.35">
      <c r="A684" s="40" t="s">
        <v>1540</v>
      </c>
      <c r="B684" s="40" t="s">
        <v>1541</v>
      </c>
      <c r="C684" s="40" t="s">
        <v>1595</v>
      </c>
      <c r="D684" s="40">
        <v>13</v>
      </c>
      <c r="E684" s="40">
        <v>3</v>
      </c>
      <c r="F684" s="43">
        <f t="shared" si="20"/>
        <v>0.23076923076923078</v>
      </c>
      <c r="G684" s="40">
        <v>5</v>
      </c>
      <c r="H684" s="40"/>
      <c r="I684" s="43">
        <f t="shared" si="21"/>
        <v>0</v>
      </c>
      <c r="J684" s="40">
        <v>18</v>
      </c>
    </row>
    <row r="685" spans="1:10" x14ac:dyDescent="0.35">
      <c r="A685" s="40" t="s">
        <v>1540</v>
      </c>
      <c r="B685" s="40" t="s">
        <v>1541</v>
      </c>
      <c r="C685" s="40" t="s">
        <v>1596</v>
      </c>
      <c r="D685" s="40">
        <v>21</v>
      </c>
      <c r="E685" s="40">
        <v>4</v>
      </c>
      <c r="F685" s="43">
        <f t="shared" si="20"/>
        <v>0.19047619047619047</v>
      </c>
      <c r="G685" s="40">
        <v>13</v>
      </c>
      <c r="H685" s="40">
        <v>3</v>
      </c>
      <c r="I685" s="43">
        <f t="shared" si="21"/>
        <v>0.23076923076923078</v>
      </c>
      <c r="J685" s="40">
        <v>34</v>
      </c>
    </row>
    <row r="686" spans="1:10" x14ac:dyDescent="0.35">
      <c r="A686" s="40" t="s">
        <v>1540</v>
      </c>
      <c r="B686" s="40" t="s">
        <v>1541</v>
      </c>
      <c r="C686" s="40" t="s">
        <v>1597</v>
      </c>
      <c r="D686" s="40">
        <v>14</v>
      </c>
      <c r="E686" s="40">
        <v>3</v>
      </c>
      <c r="F686" s="43">
        <f t="shared" si="20"/>
        <v>0.21428571428571427</v>
      </c>
      <c r="G686" s="40">
        <v>13</v>
      </c>
      <c r="H686" s="40">
        <v>4</v>
      </c>
      <c r="I686" s="43">
        <f t="shared" si="21"/>
        <v>0.30769230769230771</v>
      </c>
      <c r="J686" s="40">
        <v>27</v>
      </c>
    </row>
    <row r="687" spans="1:10" x14ac:dyDescent="0.35">
      <c r="A687" s="40" t="s">
        <v>1540</v>
      </c>
      <c r="B687" s="40" t="s">
        <v>1541</v>
      </c>
      <c r="C687" s="40" t="s">
        <v>1598</v>
      </c>
      <c r="D687" s="40">
        <v>13</v>
      </c>
      <c r="E687" s="40"/>
      <c r="F687" s="43">
        <f t="shared" si="20"/>
        <v>0</v>
      </c>
      <c r="G687" s="40">
        <v>7</v>
      </c>
      <c r="H687" s="40">
        <v>1</v>
      </c>
      <c r="I687" s="43">
        <f t="shared" si="21"/>
        <v>0.14285714285714285</v>
      </c>
      <c r="J687" s="40">
        <v>20</v>
      </c>
    </row>
    <row r="688" spans="1:10" x14ac:dyDescent="0.35">
      <c r="A688" s="40" t="s">
        <v>1540</v>
      </c>
      <c r="B688" s="40" t="s">
        <v>1541</v>
      </c>
      <c r="C688" s="40" t="s">
        <v>1599</v>
      </c>
      <c r="D688" s="40">
        <v>3</v>
      </c>
      <c r="E688" s="40"/>
      <c r="F688" s="43">
        <f t="shared" si="20"/>
        <v>0</v>
      </c>
      <c r="G688" s="40">
        <v>2</v>
      </c>
      <c r="H688" s="40"/>
      <c r="I688" s="43">
        <f t="shared" si="21"/>
        <v>0</v>
      </c>
      <c r="J688" s="40">
        <v>5</v>
      </c>
    </row>
    <row r="689" spans="1:10" x14ac:dyDescent="0.35">
      <c r="A689" s="40" t="s">
        <v>1540</v>
      </c>
      <c r="B689" s="40" t="s">
        <v>1541</v>
      </c>
      <c r="C689" s="40" t="s">
        <v>1600</v>
      </c>
      <c r="D689" s="40">
        <v>11</v>
      </c>
      <c r="E689" s="40">
        <v>7</v>
      </c>
      <c r="F689" s="43">
        <f t="shared" si="20"/>
        <v>0.63636363636363635</v>
      </c>
      <c r="G689" s="40">
        <v>8</v>
      </c>
      <c r="H689" s="40">
        <v>4</v>
      </c>
      <c r="I689" s="43">
        <f t="shared" si="21"/>
        <v>0.5</v>
      </c>
      <c r="J689" s="40">
        <v>19</v>
      </c>
    </row>
    <row r="690" spans="1:10" x14ac:dyDescent="0.35">
      <c r="A690" s="40" t="s">
        <v>1540</v>
      </c>
      <c r="B690" s="40" t="s">
        <v>1541</v>
      </c>
      <c r="C690" s="40" t="s">
        <v>1601</v>
      </c>
      <c r="D690" s="40">
        <v>6</v>
      </c>
      <c r="E690" s="40">
        <v>3</v>
      </c>
      <c r="F690" s="43">
        <f t="shared" si="20"/>
        <v>0.5</v>
      </c>
      <c r="G690" s="40">
        <v>3</v>
      </c>
      <c r="H690" s="40">
        <v>1</v>
      </c>
      <c r="I690" s="43">
        <f t="shared" si="21"/>
        <v>0.33333333333333331</v>
      </c>
      <c r="J690" s="40">
        <v>9</v>
      </c>
    </row>
    <row r="691" spans="1:10" x14ac:dyDescent="0.35">
      <c r="A691" s="40" t="s">
        <v>1540</v>
      </c>
      <c r="B691" s="40" t="s">
        <v>1541</v>
      </c>
      <c r="C691" s="40" t="s">
        <v>1602</v>
      </c>
      <c r="D691" s="40"/>
      <c r="E691" s="40"/>
      <c r="F691" s="43"/>
      <c r="G691" s="40">
        <v>1</v>
      </c>
      <c r="H691" s="40"/>
      <c r="I691" s="43">
        <f t="shared" si="21"/>
        <v>0</v>
      </c>
      <c r="J691" s="40">
        <v>1</v>
      </c>
    </row>
    <row r="692" spans="1:10" x14ac:dyDescent="0.35">
      <c r="A692" s="40" t="s">
        <v>1540</v>
      </c>
      <c r="B692" s="40" t="s">
        <v>1541</v>
      </c>
      <c r="C692" s="40" t="s">
        <v>1603</v>
      </c>
      <c r="D692" s="40">
        <v>3</v>
      </c>
      <c r="E692" s="40">
        <v>1</v>
      </c>
      <c r="F692" s="43">
        <f t="shared" si="20"/>
        <v>0.33333333333333331</v>
      </c>
      <c r="G692" s="40">
        <v>8</v>
      </c>
      <c r="H692" s="40">
        <v>4</v>
      </c>
      <c r="I692" s="43">
        <f t="shared" si="21"/>
        <v>0.5</v>
      </c>
      <c r="J692" s="40">
        <v>11</v>
      </c>
    </row>
    <row r="693" spans="1:10" x14ac:dyDescent="0.35">
      <c r="A693" s="40" t="s">
        <v>1540</v>
      </c>
      <c r="B693" s="40" t="s">
        <v>1541</v>
      </c>
      <c r="C693" s="40" t="s">
        <v>1604</v>
      </c>
      <c r="D693" s="40">
        <v>25</v>
      </c>
      <c r="E693" s="40">
        <v>2</v>
      </c>
      <c r="F693" s="43">
        <f t="shared" si="20"/>
        <v>0.08</v>
      </c>
      <c r="G693" s="40">
        <v>10</v>
      </c>
      <c r="H693" s="40">
        <v>2</v>
      </c>
      <c r="I693" s="43">
        <f t="shared" si="21"/>
        <v>0.2</v>
      </c>
      <c r="J693" s="40">
        <v>35</v>
      </c>
    </row>
    <row r="694" spans="1:10" x14ac:dyDescent="0.35">
      <c r="A694" s="40" t="s">
        <v>1540</v>
      </c>
      <c r="B694" s="40" t="s">
        <v>1541</v>
      </c>
      <c r="C694" s="40" t="s">
        <v>1605</v>
      </c>
      <c r="D694" s="40">
        <v>33</v>
      </c>
      <c r="E694" s="40">
        <v>7</v>
      </c>
      <c r="F694" s="43">
        <f t="shared" si="20"/>
        <v>0.21212121212121213</v>
      </c>
      <c r="G694" s="40">
        <v>7</v>
      </c>
      <c r="H694" s="40">
        <v>4</v>
      </c>
      <c r="I694" s="43">
        <f t="shared" si="21"/>
        <v>0.5714285714285714</v>
      </c>
      <c r="J694" s="40">
        <v>40</v>
      </c>
    </row>
    <row r="695" spans="1:10" x14ac:dyDescent="0.35">
      <c r="A695" s="40" t="s">
        <v>1540</v>
      </c>
      <c r="B695" s="40" t="s">
        <v>1541</v>
      </c>
      <c r="C695" s="40" t="s">
        <v>1606</v>
      </c>
      <c r="D695" s="40">
        <v>2</v>
      </c>
      <c r="E695" s="40">
        <v>1</v>
      </c>
      <c r="F695" s="43">
        <f t="shared" si="20"/>
        <v>0.5</v>
      </c>
      <c r="G695" s="40">
        <v>2</v>
      </c>
      <c r="H695" s="40">
        <v>2</v>
      </c>
      <c r="I695" s="43">
        <f t="shared" si="21"/>
        <v>1</v>
      </c>
      <c r="J695" s="40">
        <v>4</v>
      </c>
    </row>
    <row r="696" spans="1:10" x14ac:dyDescent="0.35">
      <c r="A696" s="40" t="s">
        <v>1540</v>
      </c>
      <c r="B696" s="40" t="s">
        <v>1541</v>
      </c>
      <c r="C696" s="40" t="s">
        <v>1607</v>
      </c>
      <c r="D696" s="40">
        <v>6</v>
      </c>
      <c r="E696" s="40">
        <v>2</v>
      </c>
      <c r="F696" s="43">
        <f t="shared" si="20"/>
        <v>0.33333333333333331</v>
      </c>
      <c r="G696" s="40">
        <v>8</v>
      </c>
      <c r="H696" s="40">
        <v>3</v>
      </c>
      <c r="I696" s="43">
        <f t="shared" si="21"/>
        <v>0.375</v>
      </c>
      <c r="J696" s="40">
        <v>14</v>
      </c>
    </row>
    <row r="697" spans="1:10" x14ac:dyDescent="0.35">
      <c r="A697" s="40" t="s">
        <v>1540</v>
      </c>
      <c r="B697" s="40" t="s">
        <v>1541</v>
      </c>
      <c r="C697" s="40" t="s">
        <v>1608</v>
      </c>
      <c r="D697" s="40">
        <v>14</v>
      </c>
      <c r="E697" s="40">
        <v>4</v>
      </c>
      <c r="F697" s="43">
        <f t="shared" si="20"/>
        <v>0.2857142857142857</v>
      </c>
      <c r="G697" s="40">
        <v>5</v>
      </c>
      <c r="H697" s="40"/>
      <c r="I697" s="43">
        <f t="shared" si="21"/>
        <v>0</v>
      </c>
      <c r="J697" s="40">
        <v>19</v>
      </c>
    </row>
    <row r="698" spans="1:10" x14ac:dyDescent="0.35">
      <c r="A698" s="40" t="s">
        <v>1540</v>
      </c>
      <c r="B698" s="40" t="s">
        <v>1541</v>
      </c>
      <c r="C698" s="40" t="s">
        <v>1609</v>
      </c>
      <c r="D698" s="40">
        <v>37</v>
      </c>
      <c r="E698" s="40">
        <v>10</v>
      </c>
      <c r="F698" s="43">
        <f t="shared" si="20"/>
        <v>0.27027027027027029</v>
      </c>
      <c r="G698" s="40">
        <v>8</v>
      </c>
      <c r="H698" s="40">
        <v>2</v>
      </c>
      <c r="I698" s="43">
        <f t="shared" si="21"/>
        <v>0.25</v>
      </c>
      <c r="J698" s="40">
        <v>45</v>
      </c>
    </row>
    <row r="699" spans="1:10" x14ac:dyDescent="0.35">
      <c r="A699" s="40" t="s">
        <v>1540</v>
      </c>
      <c r="B699" s="40" t="s">
        <v>1541</v>
      </c>
      <c r="C699" s="40" t="s">
        <v>1610</v>
      </c>
      <c r="D699" s="40">
        <v>6</v>
      </c>
      <c r="E699" s="40">
        <v>3</v>
      </c>
      <c r="F699" s="43">
        <f t="shared" si="20"/>
        <v>0.5</v>
      </c>
      <c r="G699" s="40">
        <v>4</v>
      </c>
      <c r="H699" s="40">
        <v>1</v>
      </c>
      <c r="I699" s="43">
        <f t="shared" si="21"/>
        <v>0.25</v>
      </c>
      <c r="J699" s="40">
        <v>10</v>
      </c>
    </row>
    <row r="700" spans="1:10" x14ac:dyDescent="0.35">
      <c r="A700" s="40" t="s">
        <v>1540</v>
      </c>
      <c r="B700" s="40" t="s">
        <v>1541</v>
      </c>
      <c r="C700" s="40" t="s">
        <v>1611</v>
      </c>
      <c r="D700" s="40">
        <v>12</v>
      </c>
      <c r="E700" s="40"/>
      <c r="F700" s="43">
        <f t="shared" si="20"/>
        <v>0</v>
      </c>
      <c r="G700" s="40">
        <v>4</v>
      </c>
      <c r="H700" s="40"/>
      <c r="I700" s="43">
        <f t="shared" si="21"/>
        <v>0</v>
      </c>
      <c r="J700" s="40">
        <v>16</v>
      </c>
    </row>
    <row r="701" spans="1:10" x14ac:dyDescent="0.35">
      <c r="A701" s="40" t="s">
        <v>1540</v>
      </c>
      <c r="B701" s="40" t="s">
        <v>1541</v>
      </c>
      <c r="C701" s="40" t="s">
        <v>1612</v>
      </c>
      <c r="D701" s="40">
        <v>1</v>
      </c>
      <c r="E701" s="40"/>
      <c r="F701" s="43">
        <f t="shared" si="20"/>
        <v>0</v>
      </c>
      <c r="G701" s="40">
        <v>3</v>
      </c>
      <c r="H701" s="40">
        <v>2</v>
      </c>
      <c r="I701" s="43">
        <f t="shared" si="21"/>
        <v>0.66666666666666663</v>
      </c>
      <c r="J701" s="40">
        <v>4</v>
      </c>
    </row>
    <row r="702" spans="1:10" x14ac:dyDescent="0.35">
      <c r="A702" s="40" t="s">
        <v>1540</v>
      </c>
      <c r="B702" s="40" t="s">
        <v>1541</v>
      </c>
      <c r="C702" s="40" t="s">
        <v>1613</v>
      </c>
      <c r="D702" s="40">
        <v>169</v>
      </c>
      <c r="E702" s="40"/>
      <c r="F702" s="43">
        <f t="shared" si="20"/>
        <v>0</v>
      </c>
      <c r="G702" s="40">
        <v>71</v>
      </c>
      <c r="H702" s="40"/>
      <c r="I702" s="43">
        <f t="shared" si="21"/>
        <v>0</v>
      </c>
      <c r="J702" s="40">
        <v>240</v>
      </c>
    </row>
    <row r="703" spans="1:10" x14ac:dyDescent="0.35">
      <c r="A703" s="40" t="s">
        <v>1540</v>
      </c>
      <c r="B703" s="40" t="s">
        <v>1541</v>
      </c>
      <c r="C703" s="40" t="s">
        <v>1614</v>
      </c>
      <c r="D703" s="40">
        <v>6</v>
      </c>
      <c r="E703" s="40"/>
      <c r="F703" s="43">
        <f t="shared" si="20"/>
        <v>0</v>
      </c>
      <c r="G703" s="40">
        <v>1</v>
      </c>
      <c r="H703" s="40">
        <v>1</v>
      </c>
      <c r="I703" s="43">
        <f t="shared" si="21"/>
        <v>1</v>
      </c>
      <c r="J703" s="40">
        <v>7</v>
      </c>
    </row>
    <row r="704" spans="1:10" x14ac:dyDescent="0.35">
      <c r="A704" s="40" t="s">
        <v>1540</v>
      </c>
      <c r="B704" s="40" t="s">
        <v>1541</v>
      </c>
      <c r="C704" s="40" t="s">
        <v>1615</v>
      </c>
      <c r="D704" s="40">
        <v>3</v>
      </c>
      <c r="E704" s="40"/>
      <c r="F704" s="43">
        <f t="shared" si="20"/>
        <v>0</v>
      </c>
      <c r="G704" s="40">
        <v>1</v>
      </c>
      <c r="H704" s="40"/>
      <c r="I704" s="43">
        <f t="shared" si="21"/>
        <v>0</v>
      </c>
      <c r="J704" s="40">
        <v>4</v>
      </c>
    </row>
    <row r="705" spans="1:10" x14ac:dyDescent="0.35">
      <c r="A705" s="40" t="s">
        <v>1616</v>
      </c>
      <c r="B705" s="40" t="s">
        <v>1617</v>
      </c>
      <c r="C705" s="40" t="s">
        <v>1618</v>
      </c>
      <c r="D705" s="40">
        <v>4</v>
      </c>
      <c r="E705" s="40"/>
      <c r="F705" s="43">
        <f t="shared" si="20"/>
        <v>0</v>
      </c>
      <c r="G705" s="40">
        <v>3</v>
      </c>
      <c r="H705" s="40"/>
      <c r="I705" s="43">
        <f t="shared" si="21"/>
        <v>0</v>
      </c>
      <c r="J705" s="40">
        <v>7</v>
      </c>
    </row>
    <row r="706" spans="1:10" x14ac:dyDescent="0.35">
      <c r="A706" s="40" t="s">
        <v>1616</v>
      </c>
      <c r="B706" s="40" t="s">
        <v>1617</v>
      </c>
      <c r="C706" s="40" t="s">
        <v>1619</v>
      </c>
      <c r="D706" s="40">
        <v>5</v>
      </c>
      <c r="E706" s="40"/>
      <c r="F706" s="43">
        <f t="shared" si="20"/>
        <v>0</v>
      </c>
      <c r="G706" s="40">
        <v>8</v>
      </c>
      <c r="H706" s="40"/>
      <c r="I706" s="43">
        <f t="shared" si="21"/>
        <v>0</v>
      </c>
      <c r="J706" s="40">
        <v>13</v>
      </c>
    </row>
    <row r="707" spans="1:10" x14ac:dyDescent="0.35">
      <c r="A707" s="40" t="s">
        <v>1620</v>
      </c>
      <c r="B707" s="40" t="s">
        <v>1621</v>
      </c>
      <c r="C707" s="40" t="s">
        <v>1622</v>
      </c>
      <c r="D707" s="40">
        <v>32</v>
      </c>
      <c r="E707" s="40">
        <v>5</v>
      </c>
      <c r="F707" s="43">
        <f t="shared" si="20"/>
        <v>0.15625</v>
      </c>
      <c r="G707" s="40">
        <v>34</v>
      </c>
      <c r="H707" s="40">
        <v>2</v>
      </c>
      <c r="I707" s="43">
        <f t="shared" si="21"/>
        <v>5.8823529411764705E-2</v>
      </c>
      <c r="J707" s="40">
        <v>66</v>
      </c>
    </row>
    <row r="708" spans="1:10" x14ac:dyDescent="0.35">
      <c r="A708" s="40" t="s">
        <v>1620</v>
      </c>
      <c r="B708" s="40" t="s">
        <v>1621</v>
      </c>
      <c r="C708" s="40" t="s">
        <v>1623</v>
      </c>
      <c r="D708" s="40">
        <v>33</v>
      </c>
      <c r="E708" s="40">
        <v>2</v>
      </c>
      <c r="F708" s="43">
        <f t="shared" ref="F708:F770" si="22">E708/D708</f>
        <v>6.0606060606060608E-2</v>
      </c>
      <c r="G708" s="40">
        <v>28</v>
      </c>
      <c r="H708" s="40">
        <v>1</v>
      </c>
      <c r="I708" s="43">
        <f t="shared" ref="I708:I771" si="23">H708/G708</f>
        <v>3.5714285714285712E-2</v>
      </c>
      <c r="J708" s="40">
        <v>61</v>
      </c>
    </row>
    <row r="709" spans="1:10" x14ac:dyDescent="0.35">
      <c r="A709" s="40" t="s">
        <v>1624</v>
      </c>
      <c r="B709" s="40" t="s">
        <v>1625</v>
      </c>
      <c r="C709" s="40" t="s">
        <v>1626</v>
      </c>
      <c r="D709" s="40">
        <v>52</v>
      </c>
      <c r="E709" s="40"/>
      <c r="F709" s="43">
        <f t="shared" si="22"/>
        <v>0</v>
      </c>
      <c r="G709" s="40">
        <v>8</v>
      </c>
      <c r="H709" s="40"/>
      <c r="I709" s="43">
        <f t="shared" si="23"/>
        <v>0</v>
      </c>
      <c r="J709" s="40">
        <v>60</v>
      </c>
    </row>
    <row r="710" spans="1:10" x14ac:dyDescent="0.35">
      <c r="A710" s="40" t="s">
        <v>1624</v>
      </c>
      <c r="B710" s="40" t="s">
        <v>1625</v>
      </c>
      <c r="C710" s="40" t="s">
        <v>1627</v>
      </c>
      <c r="D710" s="40">
        <v>13</v>
      </c>
      <c r="E710" s="40"/>
      <c r="F710" s="43">
        <f t="shared" si="22"/>
        <v>0</v>
      </c>
      <c r="G710" s="40"/>
      <c r="H710" s="40"/>
      <c r="I710" s="43"/>
      <c r="J710" s="40">
        <v>13</v>
      </c>
    </row>
    <row r="711" spans="1:10" x14ac:dyDescent="0.35">
      <c r="A711" s="40" t="s">
        <v>1624</v>
      </c>
      <c r="B711" s="40" t="s">
        <v>1625</v>
      </c>
      <c r="C711" s="40" t="s">
        <v>1628</v>
      </c>
      <c r="D711" s="40">
        <v>7</v>
      </c>
      <c r="E711" s="40"/>
      <c r="F711" s="43">
        <f t="shared" si="22"/>
        <v>0</v>
      </c>
      <c r="G711" s="40">
        <v>7</v>
      </c>
      <c r="H711" s="40"/>
      <c r="I711" s="43">
        <f t="shared" si="23"/>
        <v>0</v>
      </c>
      <c r="J711" s="40">
        <v>14</v>
      </c>
    </row>
    <row r="712" spans="1:10" x14ac:dyDescent="0.35">
      <c r="A712" s="40" t="s">
        <v>1624</v>
      </c>
      <c r="B712" s="40" t="s">
        <v>1625</v>
      </c>
      <c r="C712" s="40" t="s">
        <v>1629</v>
      </c>
      <c r="D712" s="40">
        <v>6</v>
      </c>
      <c r="E712" s="40"/>
      <c r="F712" s="43">
        <f t="shared" si="22"/>
        <v>0</v>
      </c>
      <c r="G712" s="40"/>
      <c r="H712" s="40"/>
      <c r="I712" s="43"/>
      <c r="J712" s="40">
        <v>6</v>
      </c>
    </row>
    <row r="713" spans="1:10" x14ac:dyDescent="0.35">
      <c r="A713" s="40" t="s">
        <v>1624</v>
      </c>
      <c r="B713" s="40" t="s">
        <v>1625</v>
      </c>
      <c r="C713" s="40" t="s">
        <v>1630</v>
      </c>
      <c r="D713" s="40">
        <v>7</v>
      </c>
      <c r="E713" s="40"/>
      <c r="F713" s="43">
        <f t="shared" si="22"/>
        <v>0</v>
      </c>
      <c r="G713" s="40">
        <v>1</v>
      </c>
      <c r="H713" s="40"/>
      <c r="I713" s="43">
        <f t="shared" si="23"/>
        <v>0</v>
      </c>
      <c r="J713" s="40">
        <v>8</v>
      </c>
    </row>
    <row r="714" spans="1:10" x14ac:dyDescent="0.35">
      <c r="A714" s="40" t="s">
        <v>1631</v>
      </c>
      <c r="B714" s="40" t="s">
        <v>1632</v>
      </c>
      <c r="C714" s="40" t="s">
        <v>1633</v>
      </c>
      <c r="D714" s="40">
        <v>4</v>
      </c>
      <c r="E714" s="40"/>
      <c r="F714" s="43">
        <f t="shared" si="22"/>
        <v>0</v>
      </c>
      <c r="G714" s="40">
        <v>2</v>
      </c>
      <c r="H714" s="40"/>
      <c r="I714" s="43">
        <f t="shared" si="23"/>
        <v>0</v>
      </c>
      <c r="J714" s="40">
        <v>6</v>
      </c>
    </row>
    <row r="715" spans="1:10" x14ac:dyDescent="0.35">
      <c r="A715" s="40" t="s">
        <v>1631</v>
      </c>
      <c r="B715" s="40" t="s">
        <v>1632</v>
      </c>
      <c r="C715" s="40" t="s">
        <v>1634</v>
      </c>
      <c r="D715" s="40">
        <v>1</v>
      </c>
      <c r="E715" s="40"/>
      <c r="F715" s="43">
        <f t="shared" si="22"/>
        <v>0</v>
      </c>
      <c r="G715" s="40"/>
      <c r="H715" s="40"/>
      <c r="I715" s="43"/>
      <c r="J715" s="40">
        <v>1</v>
      </c>
    </row>
    <row r="716" spans="1:10" x14ac:dyDescent="0.35">
      <c r="A716" s="40" t="s">
        <v>1631</v>
      </c>
      <c r="B716" s="40" t="s">
        <v>1632</v>
      </c>
      <c r="C716" s="40" t="s">
        <v>1635</v>
      </c>
      <c r="D716" s="40"/>
      <c r="E716" s="40"/>
      <c r="F716" s="43"/>
      <c r="G716" s="40">
        <v>1</v>
      </c>
      <c r="H716" s="40"/>
      <c r="I716" s="43">
        <f t="shared" si="23"/>
        <v>0</v>
      </c>
      <c r="J716" s="40">
        <v>1</v>
      </c>
    </row>
    <row r="717" spans="1:10" x14ac:dyDescent="0.35">
      <c r="A717" s="40" t="s">
        <v>1631</v>
      </c>
      <c r="B717" s="40" t="s">
        <v>1632</v>
      </c>
      <c r="C717" s="40" t="s">
        <v>1636</v>
      </c>
      <c r="D717" s="40">
        <v>5</v>
      </c>
      <c r="E717" s="40"/>
      <c r="F717" s="43">
        <f t="shared" si="22"/>
        <v>0</v>
      </c>
      <c r="G717" s="40">
        <v>9</v>
      </c>
      <c r="H717" s="40"/>
      <c r="I717" s="43">
        <f t="shared" si="23"/>
        <v>0</v>
      </c>
      <c r="J717" s="40">
        <v>14</v>
      </c>
    </row>
    <row r="718" spans="1:10" x14ac:dyDescent="0.35">
      <c r="A718" s="40" t="s">
        <v>1631</v>
      </c>
      <c r="B718" s="40" t="s">
        <v>1632</v>
      </c>
      <c r="C718" s="40" t="s">
        <v>1637</v>
      </c>
      <c r="D718" s="40">
        <v>1</v>
      </c>
      <c r="E718" s="40"/>
      <c r="F718" s="43">
        <f t="shared" si="22"/>
        <v>0</v>
      </c>
      <c r="G718" s="40">
        <v>2</v>
      </c>
      <c r="H718" s="40"/>
      <c r="I718" s="43">
        <f t="shared" si="23"/>
        <v>0</v>
      </c>
      <c r="J718" s="40">
        <v>3</v>
      </c>
    </row>
    <row r="719" spans="1:10" x14ac:dyDescent="0.35">
      <c r="A719" s="40" t="s">
        <v>1631</v>
      </c>
      <c r="B719" s="40" t="s">
        <v>1632</v>
      </c>
      <c r="C719" s="40" t="s">
        <v>1638</v>
      </c>
      <c r="D719" s="40">
        <v>10</v>
      </c>
      <c r="E719" s="40"/>
      <c r="F719" s="43">
        <f t="shared" si="22"/>
        <v>0</v>
      </c>
      <c r="G719" s="40">
        <v>5</v>
      </c>
      <c r="H719" s="40"/>
      <c r="I719" s="43">
        <f t="shared" si="23"/>
        <v>0</v>
      </c>
      <c r="J719" s="40">
        <v>15</v>
      </c>
    </row>
    <row r="720" spans="1:10" x14ac:dyDescent="0.35">
      <c r="A720" s="40" t="s">
        <v>1631</v>
      </c>
      <c r="B720" s="40" t="s">
        <v>1632</v>
      </c>
      <c r="C720" s="40" t="s">
        <v>1639</v>
      </c>
      <c r="D720" s="40">
        <v>2</v>
      </c>
      <c r="E720" s="40"/>
      <c r="F720" s="43">
        <f t="shared" si="22"/>
        <v>0</v>
      </c>
      <c r="G720" s="40"/>
      <c r="H720" s="40"/>
      <c r="I720" s="43"/>
      <c r="J720" s="40">
        <v>2</v>
      </c>
    </row>
    <row r="721" spans="1:10" x14ac:dyDescent="0.35">
      <c r="A721" s="40" t="s">
        <v>1631</v>
      </c>
      <c r="B721" s="40" t="s">
        <v>1632</v>
      </c>
      <c r="C721" s="40" t="s">
        <v>1640</v>
      </c>
      <c r="D721" s="40"/>
      <c r="E721" s="40"/>
      <c r="F721" s="43"/>
      <c r="G721" s="40">
        <v>2</v>
      </c>
      <c r="H721" s="40"/>
      <c r="I721" s="43">
        <f t="shared" si="23"/>
        <v>0</v>
      </c>
      <c r="J721" s="40">
        <v>2</v>
      </c>
    </row>
    <row r="722" spans="1:10" x14ac:dyDescent="0.35">
      <c r="A722" s="40" t="s">
        <v>1631</v>
      </c>
      <c r="B722" s="40" t="s">
        <v>1632</v>
      </c>
      <c r="C722" s="40" t="s">
        <v>1641</v>
      </c>
      <c r="D722" s="40"/>
      <c r="E722" s="40"/>
      <c r="F722" s="43"/>
      <c r="G722" s="40">
        <v>3</v>
      </c>
      <c r="H722" s="40"/>
      <c r="I722" s="43">
        <f t="shared" si="23"/>
        <v>0</v>
      </c>
      <c r="J722" s="40">
        <v>3</v>
      </c>
    </row>
    <row r="723" spans="1:10" x14ac:dyDescent="0.35">
      <c r="A723" s="40" t="s">
        <v>1631</v>
      </c>
      <c r="B723" s="40" t="s">
        <v>1632</v>
      </c>
      <c r="C723" s="40" t="s">
        <v>1642</v>
      </c>
      <c r="D723" s="40">
        <v>1</v>
      </c>
      <c r="E723" s="40"/>
      <c r="F723" s="43">
        <f t="shared" si="22"/>
        <v>0</v>
      </c>
      <c r="G723" s="40">
        <v>3</v>
      </c>
      <c r="H723" s="40"/>
      <c r="I723" s="43">
        <f t="shared" si="23"/>
        <v>0</v>
      </c>
      <c r="J723" s="40">
        <v>4</v>
      </c>
    </row>
    <row r="724" spans="1:10" x14ac:dyDescent="0.35">
      <c r="A724" s="40" t="s">
        <v>1631</v>
      </c>
      <c r="B724" s="40" t="s">
        <v>1632</v>
      </c>
      <c r="C724" s="40" t="s">
        <v>1643</v>
      </c>
      <c r="D724" s="40">
        <v>5</v>
      </c>
      <c r="E724" s="40"/>
      <c r="F724" s="43">
        <f t="shared" si="22"/>
        <v>0</v>
      </c>
      <c r="G724" s="40">
        <v>1</v>
      </c>
      <c r="H724" s="40"/>
      <c r="I724" s="43">
        <f t="shared" si="23"/>
        <v>0</v>
      </c>
      <c r="J724" s="40">
        <v>6</v>
      </c>
    </row>
    <row r="725" spans="1:10" x14ac:dyDescent="0.35">
      <c r="A725" s="40" t="s">
        <v>1631</v>
      </c>
      <c r="B725" s="40" t="s">
        <v>1632</v>
      </c>
      <c r="C725" s="40" t="s">
        <v>1644</v>
      </c>
      <c r="D725" s="40"/>
      <c r="E725" s="40"/>
      <c r="F725" s="43"/>
      <c r="G725" s="40">
        <v>1</v>
      </c>
      <c r="H725" s="40"/>
      <c r="I725" s="43">
        <f t="shared" si="23"/>
        <v>0</v>
      </c>
      <c r="J725" s="40">
        <v>1</v>
      </c>
    </row>
    <row r="726" spans="1:10" x14ac:dyDescent="0.35">
      <c r="A726" s="40" t="s">
        <v>1631</v>
      </c>
      <c r="B726" s="40" t="s">
        <v>1632</v>
      </c>
      <c r="C726" s="40" t="s">
        <v>1645</v>
      </c>
      <c r="D726" s="40">
        <v>2</v>
      </c>
      <c r="E726" s="40"/>
      <c r="F726" s="43">
        <f t="shared" si="22"/>
        <v>0</v>
      </c>
      <c r="G726" s="40"/>
      <c r="H726" s="40"/>
      <c r="I726" s="43"/>
      <c r="J726" s="40">
        <v>2</v>
      </c>
    </row>
    <row r="727" spans="1:10" x14ac:dyDescent="0.35">
      <c r="A727" s="40" t="s">
        <v>1631</v>
      </c>
      <c r="B727" s="40" t="s">
        <v>1632</v>
      </c>
      <c r="C727" s="40" t="s">
        <v>1646</v>
      </c>
      <c r="D727" s="40">
        <v>13</v>
      </c>
      <c r="E727" s="40"/>
      <c r="F727" s="43">
        <f t="shared" si="22"/>
        <v>0</v>
      </c>
      <c r="G727" s="40">
        <v>4</v>
      </c>
      <c r="H727" s="40"/>
      <c r="I727" s="43">
        <f t="shared" si="23"/>
        <v>0</v>
      </c>
      <c r="J727" s="40">
        <v>17</v>
      </c>
    </row>
    <row r="728" spans="1:10" x14ac:dyDescent="0.35">
      <c r="A728" s="40" t="s">
        <v>1631</v>
      </c>
      <c r="B728" s="40" t="s">
        <v>1632</v>
      </c>
      <c r="C728" s="40" t="s">
        <v>1647</v>
      </c>
      <c r="D728" s="40">
        <v>2</v>
      </c>
      <c r="E728" s="40"/>
      <c r="F728" s="43">
        <f t="shared" si="22"/>
        <v>0</v>
      </c>
      <c r="G728" s="40"/>
      <c r="H728" s="40"/>
      <c r="I728" s="43"/>
      <c r="J728" s="40">
        <v>2</v>
      </c>
    </row>
    <row r="729" spans="1:10" x14ac:dyDescent="0.35">
      <c r="A729" s="40" t="s">
        <v>1631</v>
      </c>
      <c r="B729" s="40" t="s">
        <v>1632</v>
      </c>
      <c r="C729" s="40" t="s">
        <v>1648</v>
      </c>
      <c r="D729" s="40">
        <v>3</v>
      </c>
      <c r="E729" s="40"/>
      <c r="F729" s="43">
        <f t="shared" si="22"/>
        <v>0</v>
      </c>
      <c r="G729" s="40"/>
      <c r="H729" s="40"/>
      <c r="I729" s="43"/>
      <c r="J729" s="40">
        <v>3</v>
      </c>
    </row>
    <row r="730" spans="1:10" x14ac:dyDescent="0.35">
      <c r="A730" s="40" t="s">
        <v>1631</v>
      </c>
      <c r="B730" s="40" t="s">
        <v>1632</v>
      </c>
      <c r="C730" s="40" t="s">
        <v>1649</v>
      </c>
      <c r="D730" s="40">
        <v>4</v>
      </c>
      <c r="E730" s="40"/>
      <c r="F730" s="43">
        <f t="shared" si="22"/>
        <v>0</v>
      </c>
      <c r="G730" s="40">
        <v>1</v>
      </c>
      <c r="H730" s="40"/>
      <c r="I730" s="43">
        <f t="shared" si="23"/>
        <v>0</v>
      </c>
      <c r="J730" s="40">
        <v>5</v>
      </c>
    </row>
    <row r="731" spans="1:10" x14ac:dyDescent="0.35">
      <c r="A731" s="40" t="s">
        <v>1631</v>
      </c>
      <c r="B731" s="40" t="s">
        <v>1632</v>
      </c>
      <c r="C731" s="40" t="s">
        <v>1650</v>
      </c>
      <c r="D731" s="40">
        <v>3</v>
      </c>
      <c r="E731" s="40"/>
      <c r="F731" s="43">
        <f t="shared" si="22"/>
        <v>0</v>
      </c>
      <c r="G731" s="40">
        <v>1</v>
      </c>
      <c r="H731" s="40"/>
      <c r="I731" s="43">
        <f t="shared" si="23"/>
        <v>0</v>
      </c>
      <c r="J731" s="40">
        <v>4</v>
      </c>
    </row>
    <row r="732" spans="1:10" x14ac:dyDescent="0.35">
      <c r="A732" s="40" t="s">
        <v>1631</v>
      </c>
      <c r="B732" s="40" t="s">
        <v>1632</v>
      </c>
      <c r="C732" s="40" t="s">
        <v>1651</v>
      </c>
      <c r="D732" s="40">
        <v>3</v>
      </c>
      <c r="E732" s="40"/>
      <c r="F732" s="43">
        <f t="shared" si="22"/>
        <v>0</v>
      </c>
      <c r="G732" s="40"/>
      <c r="H732" s="40"/>
      <c r="I732" s="43"/>
      <c r="J732" s="40">
        <v>3</v>
      </c>
    </row>
    <row r="733" spans="1:10" x14ac:dyDescent="0.35">
      <c r="A733" s="40" t="s">
        <v>1631</v>
      </c>
      <c r="B733" s="40" t="s">
        <v>1632</v>
      </c>
      <c r="C733" s="40" t="s">
        <v>1652</v>
      </c>
      <c r="D733" s="40"/>
      <c r="E733" s="40"/>
      <c r="F733" s="43"/>
      <c r="G733" s="40">
        <v>1</v>
      </c>
      <c r="H733" s="40"/>
      <c r="I733" s="43">
        <f t="shared" si="23"/>
        <v>0</v>
      </c>
      <c r="J733" s="40">
        <v>1</v>
      </c>
    </row>
    <row r="734" spans="1:10" x14ac:dyDescent="0.35">
      <c r="A734" s="40" t="s">
        <v>1631</v>
      </c>
      <c r="B734" s="40" t="s">
        <v>1632</v>
      </c>
      <c r="C734" s="40" t="s">
        <v>1653</v>
      </c>
      <c r="D734" s="40">
        <v>7</v>
      </c>
      <c r="E734" s="40"/>
      <c r="F734" s="43">
        <f t="shared" si="22"/>
        <v>0</v>
      </c>
      <c r="G734" s="40">
        <v>12</v>
      </c>
      <c r="H734" s="40"/>
      <c r="I734" s="43">
        <f t="shared" si="23"/>
        <v>0</v>
      </c>
      <c r="J734" s="40">
        <v>19</v>
      </c>
    </row>
    <row r="735" spans="1:10" x14ac:dyDescent="0.35">
      <c r="A735" s="40" t="s">
        <v>1631</v>
      </c>
      <c r="B735" s="40" t="s">
        <v>1632</v>
      </c>
      <c r="C735" s="40" t="s">
        <v>1654</v>
      </c>
      <c r="D735" s="40"/>
      <c r="E735" s="40"/>
      <c r="F735" s="43"/>
      <c r="G735" s="40">
        <v>4</v>
      </c>
      <c r="H735" s="40"/>
      <c r="I735" s="43">
        <f t="shared" si="23"/>
        <v>0</v>
      </c>
      <c r="J735" s="40">
        <v>4</v>
      </c>
    </row>
    <row r="736" spans="1:10" x14ac:dyDescent="0.35">
      <c r="A736" s="40" t="s">
        <v>1655</v>
      </c>
      <c r="B736" s="40" t="s">
        <v>1656</v>
      </c>
      <c r="C736" s="40" t="s">
        <v>1657</v>
      </c>
      <c r="D736" s="40">
        <v>7</v>
      </c>
      <c r="E736" s="40"/>
      <c r="F736" s="43">
        <f t="shared" si="22"/>
        <v>0</v>
      </c>
      <c r="G736" s="40">
        <v>4</v>
      </c>
      <c r="H736" s="40"/>
      <c r="I736" s="43">
        <f t="shared" si="23"/>
        <v>0</v>
      </c>
      <c r="J736" s="40">
        <v>11</v>
      </c>
    </row>
    <row r="737" spans="1:10" x14ac:dyDescent="0.35">
      <c r="A737" s="40" t="s">
        <v>370</v>
      </c>
      <c r="B737" s="40" t="s">
        <v>371</v>
      </c>
      <c r="C737" s="40" t="s">
        <v>1658</v>
      </c>
      <c r="D737" s="40">
        <v>7</v>
      </c>
      <c r="E737" s="40"/>
      <c r="F737" s="43">
        <f t="shared" si="22"/>
        <v>0</v>
      </c>
      <c r="G737" s="40">
        <v>2</v>
      </c>
      <c r="H737" s="40"/>
      <c r="I737" s="43">
        <f t="shared" si="23"/>
        <v>0</v>
      </c>
      <c r="J737" s="40">
        <v>9</v>
      </c>
    </row>
    <row r="738" spans="1:10" x14ac:dyDescent="0.35">
      <c r="A738" s="40" t="s">
        <v>370</v>
      </c>
      <c r="B738" s="40" t="s">
        <v>371</v>
      </c>
      <c r="C738" s="40" t="s">
        <v>1659</v>
      </c>
      <c r="D738" s="40">
        <v>4</v>
      </c>
      <c r="E738" s="40"/>
      <c r="F738" s="43">
        <f t="shared" si="22"/>
        <v>0</v>
      </c>
      <c r="G738" s="40">
        <v>1</v>
      </c>
      <c r="H738" s="40"/>
      <c r="I738" s="43">
        <f t="shared" si="23"/>
        <v>0</v>
      </c>
      <c r="J738" s="40">
        <v>5</v>
      </c>
    </row>
    <row r="739" spans="1:10" x14ac:dyDescent="0.35">
      <c r="A739" s="40" t="s">
        <v>370</v>
      </c>
      <c r="B739" s="40" t="s">
        <v>371</v>
      </c>
      <c r="C739" s="40" t="s">
        <v>1660</v>
      </c>
      <c r="D739" s="40">
        <v>9</v>
      </c>
      <c r="E739" s="40"/>
      <c r="F739" s="43">
        <f t="shared" si="22"/>
        <v>0</v>
      </c>
      <c r="G739" s="40">
        <v>4</v>
      </c>
      <c r="H739" s="40"/>
      <c r="I739" s="43">
        <f t="shared" si="23"/>
        <v>0</v>
      </c>
      <c r="J739" s="40">
        <v>13</v>
      </c>
    </row>
    <row r="740" spans="1:10" x14ac:dyDescent="0.35">
      <c r="A740" s="40" t="s">
        <v>370</v>
      </c>
      <c r="B740" s="40" t="s">
        <v>371</v>
      </c>
      <c r="C740" s="40" t="s">
        <v>1661</v>
      </c>
      <c r="D740" s="40"/>
      <c r="E740" s="40"/>
      <c r="F740" s="43"/>
      <c r="G740" s="40">
        <v>1</v>
      </c>
      <c r="H740" s="40"/>
      <c r="I740" s="43">
        <f t="shared" si="23"/>
        <v>0</v>
      </c>
      <c r="J740" s="40">
        <v>1</v>
      </c>
    </row>
    <row r="741" spans="1:10" x14ac:dyDescent="0.35">
      <c r="A741" s="40" t="s">
        <v>370</v>
      </c>
      <c r="B741" s="40" t="s">
        <v>371</v>
      </c>
      <c r="C741" s="40" t="s">
        <v>1662</v>
      </c>
      <c r="D741" s="40">
        <v>2</v>
      </c>
      <c r="E741" s="40"/>
      <c r="F741" s="43">
        <f t="shared" si="22"/>
        <v>0</v>
      </c>
      <c r="G741" s="40">
        <v>4</v>
      </c>
      <c r="H741" s="40"/>
      <c r="I741" s="43">
        <f t="shared" si="23"/>
        <v>0</v>
      </c>
      <c r="J741" s="40">
        <v>6</v>
      </c>
    </row>
    <row r="742" spans="1:10" x14ac:dyDescent="0.35">
      <c r="A742" s="40" t="s">
        <v>370</v>
      </c>
      <c r="B742" s="40" t="s">
        <v>371</v>
      </c>
      <c r="C742" s="40" t="s">
        <v>1663</v>
      </c>
      <c r="D742" s="40">
        <v>1</v>
      </c>
      <c r="E742" s="40"/>
      <c r="F742" s="43">
        <f t="shared" si="22"/>
        <v>0</v>
      </c>
      <c r="G742" s="40">
        <v>1</v>
      </c>
      <c r="H742" s="40"/>
      <c r="I742" s="43">
        <f t="shared" si="23"/>
        <v>0</v>
      </c>
      <c r="J742" s="40">
        <v>2</v>
      </c>
    </row>
    <row r="743" spans="1:10" x14ac:dyDescent="0.35">
      <c r="A743" s="40" t="s">
        <v>370</v>
      </c>
      <c r="B743" s="40" t="s">
        <v>372</v>
      </c>
      <c r="C743" s="40" t="s">
        <v>1664</v>
      </c>
      <c r="D743" s="40">
        <v>15</v>
      </c>
      <c r="E743" s="40">
        <v>1</v>
      </c>
      <c r="F743" s="43">
        <f t="shared" si="22"/>
        <v>6.6666666666666666E-2</v>
      </c>
      <c r="G743" s="40">
        <v>6</v>
      </c>
      <c r="H743" s="40"/>
      <c r="I743" s="43">
        <f t="shared" si="23"/>
        <v>0</v>
      </c>
      <c r="J743" s="40">
        <v>21</v>
      </c>
    </row>
    <row r="744" spans="1:10" x14ac:dyDescent="0.35">
      <c r="A744" s="40" t="s">
        <v>370</v>
      </c>
      <c r="B744" s="40" t="s">
        <v>372</v>
      </c>
      <c r="C744" s="40" t="s">
        <v>1665</v>
      </c>
      <c r="D744" s="40">
        <v>4</v>
      </c>
      <c r="E744" s="40"/>
      <c r="F744" s="43">
        <f t="shared" si="22"/>
        <v>0</v>
      </c>
      <c r="G744" s="40">
        <v>3</v>
      </c>
      <c r="H744" s="40"/>
      <c r="I744" s="43">
        <f t="shared" si="23"/>
        <v>0</v>
      </c>
      <c r="J744" s="40">
        <v>7</v>
      </c>
    </row>
    <row r="745" spans="1:10" x14ac:dyDescent="0.35">
      <c r="A745" s="40" t="s">
        <v>370</v>
      </c>
      <c r="B745" s="40" t="s">
        <v>372</v>
      </c>
      <c r="C745" s="40" t="s">
        <v>1666</v>
      </c>
      <c r="D745" s="40">
        <v>19</v>
      </c>
      <c r="E745" s="40"/>
      <c r="F745" s="43">
        <f t="shared" si="22"/>
        <v>0</v>
      </c>
      <c r="G745" s="40">
        <v>10</v>
      </c>
      <c r="H745" s="40"/>
      <c r="I745" s="43">
        <f t="shared" si="23"/>
        <v>0</v>
      </c>
      <c r="J745" s="40">
        <v>29</v>
      </c>
    </row>
    <row r="746" spans="1:10" x14ac:dyDescent="0.35">
      <c r="A746" s="40" t="s">
        <v>370</v>
      </c>
      <c r="B746" s="40" t="s">
        <v>372</v>
      </c>
      <c r="C746" s="40" t="s">
        <v>1667</v>
      </c>
      <c r="D746" s="40">
        <v>10</v>
      </c>
      <c r="E746" s="40"/>
      <c r="F746" s="43">
        <f t="shared" si="22"/>
        <v>0</v>
      </c>
      <c r="G746" s="40">
        <v>8</v>
      </c>
      <c r="H746" s="40"/>
      <c r="I746" s="43">
        <f t="shared" si="23"/>
        <v>0</v>
      </c>
      <c r="J746" s="40">
        <v>18</v>
      </c>
    </row>
    <row r="747" spans="1:10" x14ac:dyDescent="0.35">
      <c r="A747" s="40" t="s">
        <v>370</v>
      </c>
      <c r="B747" s="40" t="s">
        <v>372</v>
      </c>
      <c r="C747" s="40" t="s">
        <v>1668</v>
      </c>
      <c r="D747" s="40">
        <v>15</v>
      </c>
      <c r="E747" s="40"/>
      <c r="F747" s="43">
        <f t="shared" si="22"/>
        <v>0</v>
      </c>
      <c r="G747" s="40">
        <v>10</v>
      </c>
      <c r="H747" s="40"/>
      <c r="I747" s="43">
        <f t="shared" si="23"/>
        <v>0</v>
      </c>
      <c r="J747" s="40">
        <v>25</v>
      </c>
    </row>
    <row r="748" spans="1:10" x14ac:dyDescent="0.35">
      <c r="A748" s="40" t="s">
        <v>370</v>
      </c>
      <c r="B748" s="40" t="s">
        <v>372</v>
      </c>
      <c r="C748" s="40" t="s">
        <v>1669</v>
      </c>
      <c r="D748" s="40">
        <v>9</v>
      </c>
      <c r="E748" s="40"/>
      <c r="F748" s="43">
        <f t="shared" si="22"/>
        <v>0</v>
      </c>
      <c r="G748" s="40">
        <v>3</v>
      </c>
      <c r="H748" s="40"/>
      <c r="I748" s="43">
        <f t="shared" si="23"/>
        <v>0</v>
      </c>
      <c r="J748" s="40">
        <v>12</v>
      </c>
    </row>
    <row r="749" spans="1:10" x14ac:dyDescent="0.35">
      <c r="A749" s="40" t="s">
        <v>370</v>
      </c>
      <c r="B749" s="40" t="s">
        <v>372</v>
      </c>
      <c r="C749" s="40" t="s">
        <v>1670</v>
      </c>
      <c r="D749" s="40">
        <v>1</v>
      </c>
      <c r="E749" s="40"/>
      <c r="F749" s="43">
        <f t="shared" si="22"/>
        <v>0</v>
      </c>
      <c r="G749" s="40"/>
      <c r="H749" s="40"/>
      <c r="I749" s="43"/>
      <c r="J749" s="40">
        <v>1</v>
      </c>
    </row>
    <row r="750" spans="1:10" x14ac:dyDescent="0.35">
      <c r="A750" s="40" t="s">
        <v>370</v>
      </c>
      <c r="B750" s="40" t="s">
        <v>54</v>
      </c>
      <c r="C750" s="40" t="s">
        <v>1671</v>
      </c>
      <c r="D750" s="40">
        <v>7</v>
      </c>
      <c r="E750" s="40"/>
      <c r="F750" s="43">
        <f t="shared" si="22"/>
        <v>0</v>
      </c>
      <c r="G750" s="40">
        <v>7</v>
      </c>
      <c r="H750" s="40"/>
      <c r="I750" s="43">
        <f t="shared" si="23"/>
        <v>0</v>
      </c>
      <c r="J750" s="40">
        <v>14</v>
      </c>
    </row>
    <row r="751" spans="1:10" x14ac:dyDescent="0.35">
      <c r="A751" s="40" t="s">
        <v>370</v>
      </c>
      <c r="B751" s="40" t="s">
        <v>54</v>
      </c>
      <c r="C751" s="40" t="s">
        <v>1672</v>
      </c>
      <c r="D751" s="40">
        <v>6</v>
      </c>
      <c r="E751" s="40"/>
      <c r="F751" s="43">
        <f t="shared" si="22"/>
        <v>0</v>
      </c>
      <c r="G751" s="40">
        <v>2</v>
      </c>
      <c r="H751" s="40"/>
      <c r="I751" s="43">
        <f t="shared" si="23"/>
        <v>0</v>
      </c>
      <c r="J751" s="40">
        <v>8</v>
      </c>
    </row>
    <row r="752" spans="1:10" x14ac:dyDescent="0.35">
      <c r="A752" s="40" t="s">
        <v>370</v>
      </c>
      <c r="B752" s="40" t="s">
        <v>54</v>
      </c>
      <c r="C752" s="40" t="s">
        <v>1673</v>
      </c>
      <c r="D752" s="40">
        <v>8</v>
      </c>
      <c r="E752" s="40"/>
      <c r="F752" s="43">
        <f t="shared" si="22"/>
        <v>0</v>
      </c>
      <c r="G752" s="40">
        <v>1</v>
      </c>
      <c r="H752" s="40"/>
      <c r="I752" s="43">
        <f t="shared" si="23"/>
        <v>0</v>
      </c>
      <c r="J752" s="40">
        <v>9</v>
      </c>
    </row>
    <row r="753" spans="1:10" x14ac:dyDescent="0.35">
      <c r="A753" s="40" t="s">
        <v>370</v>
      </c>
      <c r="B753" s="40" t="s">
        <v>54</v>
      </c>
      <c r="C753" s="40" t="s">
        <v>1674</v>
      </c>
      <c r="D753" s="40">
        <v>11</v>
      </c>
      <c r="E753" s="40"/>
      <c r="F753" s="43">
        <f t="shared" si="22"/>
        <v>0</v>
      </c>
      <c r="G753" s="40">
        <v>10</v>
      </c>
      <c r="H753" s="40"/>
      <c r="I753" s="43">
        <f t="shared" si="23"/>
        <v>0</v>
      </c>
      <c r="J753" s="40">
        <v>21</v>
      </c>
    </row>
    <row r="754" spans="1:10" x14ac:dyDescent="0.35">
      <c r="A754" s="40" t="s">
        <v>370</v>
      </c>
      <c r="B754" s="40" t="s">
        <v>54</v>
      </c>
      <c r="C754" s="40" t="s">
        <v>1675</v>
      </c>
      <c r="D754" s="40">
        <v>9</v>
      </c>
      <c r="E754" s="40"/>
      <c r="F754" s="43">
        <f t="shared" si="22"/>
        <v>0</v>
      </c>
      <c r="G754" s="40">
        <v>5</v>
      </c>
      <c r="H754" s="40"/>
      <c r="I754" s="43">
        <f t="shared" si="23"/>
        <v>0</v>
      </c>
      <c r="J754" s="40">
        <v>14</v>
      </c>
    </row>
    <row r="755" spans="1:10" x14ac:dyDescent="0.35">
      <c r="A755" s="40" t="s">
        <v>370</v>
      </c>
      <c r="B755" s="40" t="s">
        <v>54</v>
      </c>
      <c r="C755" s="40" t="s">
        <v>1676</v>
      </c>
      <c r="D755" s="40">
        <v>18</v>
      </c>
      <c r="E755" s="40"/>
      <c r="F755" s="43">
        <f t="shared" si="22"/>
        <v>0</v>
      </c>
      <c r="G755" s="40">
        <v>23</v>
      </c>
      <c r="H755" s="40">
        <v>1</v>
      </c>
      <c r="I755" s="43">
        <f t="shared" si="23"/>
        <v>4.3478260869565216E-2</v>
      </c>
      <c r="J755" s="40">
        <v>41</v>
      </c>
    </row>
    <row r="756" spans="1:10" x14ac:dyDescent="0.35">
      <c r="A756" s="40" t="s">
        <v>370</v>
      </c>
      <c r="B756" s="40" t="s">
        <v>54</v>
      </c>
      <c r="C756" s="40" t="s">
        <v>1677</v>
      </c>
      <c r="D756" s="40">
        <v>4</v>
      </c>
      <c r="E756" s="40"/>
      <c r="F756" s="43">
        <f t="shared" si="22"/>
        <v>0</v>
      </c>
      <c r="G756" s="40">
        <v>4</v>
      </c>
      <c r="H756" s="40"/>
      <c r="I756" s="43">
        <f t="shared" si="23"/>
        <v>0</v>
      </c>
      <c r="J756" s="40">
        <v>8</v>
      </c>
    </row>
    <row r="757" spans="1:10" x14ac:dyDescent="0.35">
      <c r="A757" s="40" t="s">
        <v>370</v>
      </c>
      <c r="B757" s="40" t="s">
        <v>54</v>
      </c>
      <c r="C757" s="40" t="s">
        <v>1678</v>
      </c>
      <c r="D757" s="40">
        <v>14</v>
      </c>
      <c r="E757" s="40"/>
      <c r="F757" s="43">
        <f t="shared" si="22"/>
        <v>0</v>
      </c>
      <c r="G757" s="40">
        <v>20</v>
      </c>
      <c r="H757" s="40"/>
      <c r="I757" s="43">
        <f t="shared" si="23"/>
        <v>0</v>
      </c>
      <c r="J757" s="40">
        <v>34</v>
      </c>
    </row>
    <row r="758" spans="1:10" x14ac:dyDescent="0.35">
      <c r="A758" s="40" t="s">
        <v>370</v>
      </c>
      <c r="B758" s="40" t="s">
        <v>54</v>
      </c>
      <c r="C758" s="40" t="s">
        <v>1679</v>
      </c>
      <c r="D758" s="40">
        <v>27</v>
      </c>
      <c r="E758" s="40"/>
      <c r="F758" s="43">
        <f t="shared" si="22"/>
        <v>0</v>
      </c>
      <c r="G758" s="40">
        <v>40</v>
      </c>
      <c r="H758" s="40"/>
      <c r="I758" s="43">
        <f t="shared" si="23"/>
        <v>0</v>
      </c>
      <c r="J758" s="40">
        <v>67</v>
      </c>
    </row>
    <row r="759" spans="1:10" x14ac:dyDescent="0.35">
      <c r="A759" s="40" t="s">
        <v>370</v>
      </c>
      <c r="B759" s="40" t="s">
        <v>54</v>
      </c>
      <c r="C759" s="40" t="s">
        <v>1680</v>
      </c>
      <c r="D759" s="40">
        <v>17</v>
      </c>
      <c r="E759" s="40"/>
      <c r="F759" s="43">
        <f t="shared" si="22"/>
        <v>0</v>
      </c>
      <c r="G759" s="40">
        <v>14</v>
      </c>
      <c r="H759" s="40"/>
      <c r="I759" s="43">
        <f t="shared" si="23"/>
        <v>0</v>
      </c>
      <c r="J759" s="40">
        <v>31</v>
      </c>
    </row>
    <row r="760" spans="1:10" x14ac:dyDescent="0.35">
      <c r="A760" s="40" t="s">
        <v>370</v>
      </c>
      <c r="B760" s="40" t="s">
        <v>54</v>
      </c>
      <c r="C760" s="40" t="s">
        <v>1681</v>
      </c>
      <c r="D760" s="40">
        <v>17</v>
      </c>
      <c r="E760" s="40"/>
      <c r="F760" s="43">
        <f t="shared" si="22"/>
        <v>0</v>
      </c>
      <c r="G760" s="40">
        <v>22</v>
      </c>
      <c r="H760" s="40"/>
      <c r="I760" s="43">
        <f t="shared" si="23"/>
        <v>0</v>
      </c>
      <c r="J760" s="40">
        <v>39</v>
      </c>
    </row>
    <row r="761" spans="1:10" x14ac:dyDescent="0.35">
      <c r="A761" s="40" t="s">
        <v>370</v>
      </c>
      <c r="B761" s="40" t="s">
        <v>54</v>
      </c>
      <c r="C761" s="40" t="s">
        <v>1682</v>
      </c>
      <c r="D761" s="40">
        <v>13</v>
      </c>
      <c r="E761" s="40"/>
      <c r="F761" s="43">
        <f t="shared" si="22"/>
        <v>0</v>
      </c>
      <c r="G761" s="40">
        <v>5</v>
      </c>
      <c r="H761" s="40"/>
      <c r="I761" s="43">
        <f t="shared" si="23"/>
        <v>0</v>
      </c>
      <c r="J761" s="40">
        <v>18</v>
      </c>
    </row>
    <row r="762" spans="1:10" x14ac:dyDescent="0.35">
      <c r="A762" s="40" t="s">
        <v>370</v>
      </c>
      <c r="B762" s="40" t="s">
        <v>373</v>
      </c>
      <c r="C762" s="40" t="s">
        <v>1683</v>
      </c>
      <c r="D762" s="40">
        <v>2</v>
      </c>
      <c r="E762" s="40"/>
      <c r="F762" s="43">
        <f t="shared" si="22"/>
        <v>0</v>
      </c>
      <c r="G762" s="40">
        <v>3</v>
      </c>
      <c r="H762" s="40"/>
      <c r="I762" s="43">
        <f t="shared" si="23"/>
        <v>0</v>
      </c>
      <c r="J762" s="40">
        <v>5</v>
      </c>
    </row>
    <row r="763" spans="1:10" x14ac:dyDescent="0.35">
      <c r="A763" s="40" t="s">
        <v>370</v>
      </c>
      <c r="B763" s="40" t="s">
        <v>373</v>
      </c>
      <c r="C763" s="40" t="s">
        <v>1684</v>
      </c>
      <c r="D763" s="40">
        <v>2</v>
      </c>
      <c r="E763" s="40"/>
      <c r="F763" s="43">
        <f t="shared" si="22"/>
        <v>0</v>
      </c>
      <c r="G763" s="40">
        <v>2</v>
      </c>
      <c r="H763" s="40"/>
      <c r="I763" s="43">
        <f t="shared" si="23"/>
        <v>0</v>
      </c>
      <c r="J763" s="40">
        <v>4</v>
      </c>
    </row>
    <row r="764" spans="1:10" x14ac:dyDescent="0.35">
      <c r="A764" s="40" t="s">
        <v>370</v>
      </c>
      <c r="B764" s="40" t="s">
        <v>74</v>
      </c>
      <c r="C764" s="40" t="s">
        <v>1685</v>
      </c>
      <c r="D764" s="40">
        <v>1</v>
      </c>
      <c r="E764" s="40"/>
      <c r="F764" s="43">
        <f t="shared" si="22"/>
        <v>0</v>
      </c>
      <c r="G764" s="40">
        <v>2</v>
      </c>
      <c r="H764" s="40"/>
      <c r="I764" s="43">
        <f t="shared" si="23"/>
        <v>0</v>
      </c>
      <c r="J764" s="40">
        <v>3</v>
      </c>
    </row>
    <row r="765" spans="1:10" x14ac:dyDescent="0.35">
      <c r="A765" s="40" t="s">
        <v>370</v>
      </c>
      <c r="B765" s="40" t="s">
        <v>74</v>
      </c>
      <c r="C765" s="40" t="s">
        <v>1686</v>
      </c>
      <c r="D765" s="40"/>
      <c r="E765" s="40"/>
      <c r="F765" s="43"/>
      <c r="G765" s="40">
        <v>2</v>
      </c>
      <c r="H765" s="40"/>
      <c r="I765" s="43">
        <f t="shared" si="23"/>
        <v>0</v>
      </c>
      <c r="J765" s="40">
        <v>2</v>
      </c>
    </row>
    <row r="766" spans="1:10" x14ac:dyDescent="0.35">
      <c r="A766" s="40" t="s">
        <v>370</v>
      </c>
      <c r="B766" s="40" t="s">
        <v>74</v>
      </c>
      <c r="C766" s="40" t="s">
        <v>1687</v>
      </c>
      <c r="D766" s="40">
        <v>29</v>
      </c>
      <c r="E766" s="40"/>
      <c r="F766" s="43">
        <f t="shared" si="22"/>
        <v>0</v>
      </c>
      <c r="G766" s="40">
        <v>65</v>
      </c>
      <c r="H766" s="40"/>
      <c r="I766" s="43">
        <f t="shared" si="23"/>
        <v>0</v>
      </c>
      <c r="J766" s="40">
        <v>94</v>
      </c>
    </row>
    <row r="767" spans="1:10" x14ac:dyDescent="0.35">
      <c r="A767" s="40" t="s">
        <v>370</v>
      </c>
      <c r="B767" s="40" t="s">
        <v>74</v>
      </c>
      <c r="C767" s="40" t="s">
        <v>1688</v>
      </c>
      <c r="D767" s="40">
        <v>11</v>
      </c>
      <c r="E767" s="40"/>
      <c r="F767" s="43">
        <f t="shared" si="22"/>
        <v>0</v>
      </c>
      <c r="G767" s="40">
        <v>32</v>
      </c>
      <c r="H767" s="40"/>
      <c r="I767" s="43">
        <f t="shared" si="23"/>
        <v>0</v>
      </c>
      <c r="J767" s="40">
        <v>43</v>
      </c>
    </row>
    <row r="768" spans="1:10" x14ac:dyDescent="0.35">
      <c r="A768" s="40" t="s">
        <v>370</v>
      </c>
      <c r="B768" s="40" t="s">
        <v>374</v>
      </c>
      <c r="C768" s="40" t="s">
        <v>1689</v>
      </c>
      <c r="D768" s="40">
        <v>6</v>
      </c>
      <c r="E768" s="40"/>
      <c r="F768" s="43">
        <f t="shared" si="22"/>
        <v>0</v>
      </c>
      <c r="G768" s="40">
        <v>1</v>
      </c>
      <c r="H768" s="40"/>
      <c r="I768" s="43">
        <f t="shared" si="23"/>
        <v>0</v>
      </c>
      <c r="J768" s="40">
        <v>7</v>
      </c>
    </row>
    <row r="769" spans="1:10" x14ac:dyDescent="0.35">
      <c r="A769" s="40" t="s">
        <v>370</v>
      </c>
      <c r="B769" s="40" t="s">
        <v>374</v>
      </c>
      <c r="C769" s="40" t="s">
        <v>1690</v>
      </c>
      <c r="D769" s="40">
        <v>4</v>
      </c>
      <c r="E769" s="40"/>
      <c r="F769" s="43">
        <f t="shared" si="22"/>
        <v>0</v>
      </c>
      <c r="G769" s="40">
        <v>1</v>
      </c>
      <c r="H769" s="40"/>
      <c r="I769" s="43">
        <f t="shared" si="23"/>
        <v>0</v>
      </c>
      <c r="J769" s="40">
        <v>5</v>
      </c>
    </row>
    <row r="770" spans="1:10" x14ac:dyDescent="0.35">
      <c r="A770" s="40" t="s">
        <v>370</v>
      </c>
      <c r="B770" s="40" t="s">
        <v>375</v>
      </c>
      <c r="C770" s="40" t="s">
        <v>1691</v>
      </c>
      <c r="D770" s="40">
        <v>1</v>
      </c>
      <c r="E770" s="40"/>
      <c r="F770" s="43">
        <f t="shared" si="22"/>
        <v>0</v>
      </c>
      <c r="G770" s="40">
        <v>19</v>
      </c>
      <c r="H770" s="40"/>
      <c r="I770" s="43">
        <f t="shared" si="23"/>
        <v>0</v>
      </c>
      <c r="J770" s="40">
        <v>20</v>
      </c>
    </row>
    <row r="771" spans="1:10" x14ac:dyDescent="0.35">
      <c r="A771" s="40" t="s">
        <v>370</v>
      </c>
      <c r="B771" s="40" t="s">
        <v>375</v>
      </c>
      <c r="C771" s="40" t="s">
        <v>1692</v>
      </c>
      <c r="D771" s="40"/>
      <c r="E771" s="40"/>
      <c r="F771" s="43"/>
      <c r="G771" s="40">
        <v>6</v>
      </c>
      <c r="H771" s="40"/>
      <c r="I771" s="43">
        <f t="shared" si="23"/>
        <v>0</v>
      </c>
      <c r="J771" s="40">
        <v>6</v>
      </c>
    </row>
    <row r="772" spans="1:10" x14ac:dyDescent="0.35">
      <c r="A772" s="40" t="s">
        <v>370</v>
      </c>
      <c r="B772" s="40" t="s">
        <v>376</v>
      </c>
      <c r="C772" s="40" t="s">
        <v>1693</v>
      </c>
      <c r="D772" s="40">
        <v>7</v>
      </c>
      <c r="E772" s="40"/>
      <c r="F772" s="43">
        <f t="shared" ref="F772:F835" si="24">E772/D772</f>
        <v>0</v>
      </c>
      <c r="G772" s="40">
        <v>40</v>
      </c>
      <c r="H772" s="40"/>
      <c r="I772" s="43">
        <f t="shared" ref="I772:I835" si="25">H772/G772</f>
        <v>0</v>
      </c>
      <c r="J772" s="40">
        <v>47</v>
      </c>
    </row>
    <row r="773" spans="1:10" x14ac:dyDescent="0.35">
      <c r="A773" s="40" t="s">
        <v>370</v>
      </c>
      <c r="B773" s="40" t="s">
        <v>376</v>
      </c>
      <c r="C773" s="40" t="s">
        <v>1694</v>
      </c>
      <c r="D773" s="40">
        <v>4</v>
      </c>
      <c r="E773" s="40"/>
      <c r="F773" s="43">
        <f t="shared" si="24"/>
        <v>0</v>
      </c>
      <c r="G773" s="40">
        <v>20</v>
      </c>
      <c r="H773" s="40"/>
      <c r="I773" s="43">
        <f t="shared" si="25"/>
        <v>0</v>
      </c>
      <c r="J773" s="40">
        <v>24</v>
      </c>
    </row>
    <row r="774" spans="1:10" x14ac:dyDescent="0.35">
      <c r="A774" s="40" t="s">
        <v>370</v>
      </c>
      <c r="B774" s="40" t="s">
        <v>369</v>
      </c>
      <c r="C774" s="40" t="s">
        <v>1695</v>
      </c>
      <c r="D774" s="40">
        <v>1</v>
      </c>
      <c r="E774" s="40"/>
      <c r="F774" s="43">
        <f t="shared" si="24"/>
        <v>0</v>
      </c>
      <c r="G774" s="40">
        <v>4</v>
      </c>
      <c r="H774" s="40"/>
      <c r="I774" s="43">
        <f t="shared" si="25"/>
        <v>0</v>
      </c>
      <c r="J774" s="40">
        <v>5</v>
      </c>
    </row>
    <row r="775" spans="1:10" x14ac:dyDescent="0.35">
      <c r="A775" s="40" t="s">
        <v>370</v>
      </c>
      <c r="B775" s="40" t="s">
        <v>369</v>
      </c>
      <c r="C775" s="40" t="s">
        <v>1696</v>
      </c>
      <c r="D775" s="40">
        <v>3</v>
      </c>
      <c r="E775" s="40"/>
      <c r="F775" s="43">
        <f t="shared" si="24"/>
        <v>0</v>
      </c>
      <c r="G775" s="40">
        <v>2</v>
      </c>
      <c r="H775" s="40"/>
      <c r="I775" s="43">
        <f t="shared" si="25"/>
        <v>0</v>
      </c>
      <c r="J775" s="40">
        <v>5</v>
      </c>
    </row>
    <row r="776" spans="1:10" x14ac:dyDescent="0.35">
      <c r="A776" s="40" t="s">
        <v>370</v>
      </c>
      <c r="B776" s="40" t="s">
        <v>377</v>
      </c>
      <c r="C776" s="40" t="s">
        <v>1697</v>
      </c>
      <c r="D776" s="40">
        <v>2</v>
      </c>
      <c r="E776" s="40"/>
      <c r="F776" s="43">
        <f t="shared" si="24"/>
        <v>0</v>
      </c>
      <c r="G776" s="40">
        <v>1</v>
      </c>
      <c r="H776" s="40"/>
      <c r="I776" s="43">
        <f t="shared" si="25"/>
        <v>0</v>
      </c>
      <c r="J776" s="40">
        <v>3</v>
      </c>
    </row>
    <row r="777" spans="1:10" x14ac:dyDescent="0.35">
      <c r="A777" s="40" t="s">
        <v>370</v>
      </c>
      <c r="B777" s="40" t="s">
        <v>377</v>
      </c>
      <c r="C777" s="40" t="s">
        <v>1698</v>
      </c>
      <c r="D777" s="40"/>
      <c r="E777" s="40"/>
      <c r="F777" s="43"/>
      <c r="G777" s="40">
        <v>1</v>
      </c>
      <c r="H777" s="40"/>
      <c r="I777" s="43">
        <f t="shared" si="25"/>
        <v>0</v>
      </c>
      <c r="J777" s="40">
        <v>1</v>
      </c>
    </row>
    <row r="778" spans="1:10" x14ac:dyDescent="0.35">
      <c r="A778" s="40" t="s">
        <v>370</v>
      </c>
      <c r="B778" s="40" t="s">
        <v>378</v>
      </c>
      <c r="C778" s="40" t="s">
        <v>1699</v>
      </c>
      <c r="D778" s="40">
        <v>3</v>
      </c>
      <c r="E778" s="40"/>
      <c r="F778" s="43">
        <f t="shared" si="24"/>
        <v>0</v>
      </c>
      <c r="G778" s="40"/>
      <c r="H778" s="40"/>
      <c r="I778" s="43"/>
      <c r="J778" s="40">
        <v>3</v>
      </c>
    </row>
    <row r="779" spans="1:10" x14ac:dyDescent="0.35">
      <c r="A779" s="40" t="s">
        <v>370</v>
      </c>
      <c r="B779" s="40" t="s">
        <v>379</v>
      </c>
      <c r="C779" s="40" t="s">
        <v>1700</v>
      </c>
      <c r="D779" s="40">
        <v>9</v>
      </c>
      <c r="E779" s="40"/>
      <c r="F779" s="43">
        <f t="shared" si="24"/>
        <v>0</v>
      </c>
      <c r="G779" s="40">
        <v>21</v>
      </c>
      <c r="H779" s="40"/>
      <c r="I779" s="43">
        <f t="shared" si="25"/>
        <v>0</v>
      </c>
      <c r="J779" s="40">
        <v>30</v>
      </c>
    </row>
    <row r="780" spans="1:10" x14ac:dyDescent="0.35">
      <c r="A780" s="40" t="s">
        <v>370</v>
      </c>
      <c r="B780" s="40" t="s">
        <v>379</v>
      </c>
      <c r="C780" s="40" t="s">
        <v>1701</v>
      </c>
      <c r="D780" s="40">
        <v>5</v>
      </c>
      <c r="E780" s="40"/>
      <c r="F780" s="43">
        <f t="shared" si="24"/>
        <v>0</v>
      </c>
      <c r="G780" s="40">
        <v>6</v>
      </c>
      <c r="H780" s="40"/>
      <c r="I780" s="43">
        <f t="shared" si="25"/>
        <v>0</v>
      </c>
      <c r="J780" s="40">
        <v>11</v>
      </c>
    </row>
    <row r="781" spans="1:10" x14ac:dyDescent="0.35">
      <c r="A781" s="40" t="s">
        <v>370</v>
      </c>
      <c r="B781" s="40" t="s">
        <v>379</v>
      </c>
      <c r="C781" s="40" t="s">
        <v>1702</v>
      </c>
      <c r="D781" s="40">
        <v>15</v>
      </c>
      <c r="E781" s="40"/>
      <c r="F781" s="43">
        <f t="shared" si="24"/>
        <v>0</v>
      </c>
      <c r="G781" s="40">
        <v>32</v>
      </c>
      <c r="H781" s="40"/>
      <c r="I781" s="43">
        <f t="shared" si="25"/>
        <v>0</v>
      </c>
      <c r="J781" s="40">
        <v>47</v>
      </c>
    </row>
    <row r="782" spans="1:10" x14ac:dyDescent="0.35">
      <c r="A782" s="40" t="s">
        <v>370</v>
      </c>
      <c r="B782" s="40" t="s">
        <v>379</v>
      </c>
      <c r="C782" s="40" t="s">
        <v>1703</v>
      </c>
      <c r="D782" s="40">
        <v>7</v>
      </c>
      <c r="E782" s="40"/>
      <c r="F782" s="43">
        <f t="shared" si="24"/>
        <v>0</v>
      </c>
      <c r="G782" s="40">
        <v>7</v>
      </c>
      <c r="H782" s="40"/>
      <c r="I782" s="43">
        <f t="shared" si="25"/>
        <v>0</v>
      </c>
      <c r="J782" s="40">
        <v>14</v>
      </c>
    </row>
    <row r="783" spans="1:10" x14ac:dyDescent="0.35">
      <c r="A783" s="40" t="s">
        <v>370</v>
      </c>
      <c r="B783" s="40" t="s">
        <v>379</v>
      </c>
      <c r="C783" s="40" t="s">
        <v>1704</v>
      </c>
      <c r="D783" s="40">
        <v>13</v>
      </c>
      <c r="E783" s="40"/>
      <c r="F783" s="43">
        <f t="shared" si="24"/>
        <v>0</v>
      </c>
      <c r="G783" s="40">
        <v>52</v>
      </c>
      <c r="H783" s="40"/>
      <c r="I783" s="43">
        <f t="shared" si="25"/>
        <v>0</v>
      </c>
      <c r="J783" s="40">
        <v>65</v>
      </c>
    </row>
    <row r="784" spans="1:10" x14ac:dyDescent="0.35">
      <c r="A784" s="40" t="s">
        <v>370</v>
      </c>
      <c r="B784" s="40" t="s">
        <v>379</v>
      </c>
      <c r="C784" s="40" t="s">
        <v>1705</v>
      </c>
      <c r="D784" s="40">
        <v>5</v>
      </c>
      <c r="E784" s="40"/>
      <c r="F784" s="43">
        <f t="shared" si="24"/>
        <v>0</v>
      </c>
      <c r="G784" s="40">
        <v>20</v>
      </c>
      <c r="H784" s="40"/>
      <c r="I784" s="43">
        <f t="shared" si="25"/>
        <v>0</v>
      </c>
      <c r="J784" s="40">
        <v>25</v>
      </c>
    </row>
    <row r="785" spans="1:10" x14ac:dyDescent="0.35">
      <c r="A785" s="40" t="s">
        <v>370</v>
      </c>
      <c r="B785" s="40" t="s">
        <v>379</v>
      </c>
      <c r="C785" s="40" t="s">
        <v>1706</v>
      </c>
      <c r="D785" s="40">
        <v>6</v>
      </c>
      <c r="E785" s="40"/>
      <c r="F785" s="43">
        <f t="shared" si="24"/>
        <v>0</v>
      </c>
      <c r="G785" s="40">
        <v>23</v>
      </c>
      <c r="H785" s="40"/>
      <c r="I785" s="43">
        <f t="shared" si="25"/>
        <v>0</v>
      </c>
      <c r="J785" s="40">
        <v>29</v>
      </c>
    </row>
    <row r="786" spans="1:10" x14ac:dyDescent="0.35">
      <c r="A786" s="40" t="s">
        <v>370</v>
      </c>
      <c r="B786" s="40" t="s">
        <v>379</v>
      </c>
      <c r="C786" s="40" t="s">
        <v>1707</v>
      </c>
      <c r="D786" s="40">
        <v>16</v>
      </c>
      <c r="E786" s="40"/>
      <c r="F786" s="43">
        <f t="shared" si="24"/>
        <v>0</v>
      </c>
      <c r="G786" s="40">
        <v>52</v>
      </c>
      <c r="H786" s="40"/>
      <c r="I786" s="43">
        <f t="shared" si="25"/>
        <v>0</v>
      </c>
      <c r="J786" s="40">
        <v>68</v>
      </c>
    </row>
    <row r="787" spans="1:10" x14ac:dyDescent="0.35">
      <c r="A787" s="40" t="s">
        <v>370</v>
      </c>
      <c r="B787" s="40" t="s">
        <v>379</v>
      </c>
      <c r="C787" s="40" t="s">
        <v>1708</v>
      </c>
      <c r="D787" s="40">
        <v>15</v>
      </c>
      <c r="E787" s="40"/>
      <c r="F787" s="43">
        <f t="shared" si="24"/>
        <v>0</v>
      </c>
      <c r="G787" s="40">
        <v>47</v>
      </c>
      <c r="H787" s="40"/>
      <c r="I787" s="43">
        <f t="shared" si="25"/>
        <v>0</v>
      </c>
      <c r="J787" s="40">
        <v>62</v>
      </c>
    </row>
    <row r="788" spans="1:10" x14ac:dyDescent="0.35">
      <c r="A788" s="40" t="s">
        <v>370</v>
      </c>
      <c r="B788" s="40" t="s">
        <v>379</v>
      </c>
      <c r="C788" s="40" t="s">
        <v>1709</v>
      </c>
      <c r="D788" s="40">
        <v>5</v>
      </c>
      <c r="E788" s="40"/>
      <c r="F788" s="43">
        <f t="shared" si="24"/>
        <v>0</v>
      </c>
      <c r="G788" s="40">
        <v>27</v>
      </c>
      <c r="H788" s="40"/>
      <c r="I788" s="43">
        <f t="shared" si="25"/>
        <v>0</v>
      </c>
      <c r="J788" s="40">
        <v>32</v>
      </c>
    </row>
    <row r="789" spans="1:10" x14ac:dyDescent="0.35">
      <c r="A789" s="40" t="s">
        <v>370</v>
      </c>
      <c r="B789" s="40" t="s">
        <v>94</v>
      </c>
      <c r="C789" s="40" t="s">
        <v>1710</v>
      </c>
      <c r="D789" s="40">
        <v>13</v>
      </c>
      <c r="E789" s="40"/>
      <c r="F789" s="43">
        <f t="shared" si="24"/>
        <v>0</v>
      </c>
      <c r="G789" s="40">
        <v>10</v>
      </c>
      <c r="H789" s="40"/>
      <c r="I789" s="43">
        <f t="shared" si="25"/>
        <v>0</v>
      </c>
      <c r="J789" s="40">
        <v>23</v>
      </c>
    </row>
    <row r="790" spans="1:10" x14ac:dyDescent="0.35">
      <c r="A790" s="40" t="s">
        <v>370</v>
      </c>
      <c r="B790" s="40" t="s">
        <v>94</v>
      </c>
      <c r="C790" s="40" t="s">
        <v>1711</v>
      </c>
      <c r="D790" s="40">
        <v>2</v>
      </c>
      <c r="E790" s="40"/>
      <c r="F790" s="43">
        <f t="shared" si="24"/>
        <v>0</v>
      </c>
      <c r="G790" s="40">
        <v>4</v>
      </c>
      <c r="H790" s="40"/>
      <c r="I790" s="43">
        <f t="shared" si="25"/>
        <v>0</v>
      </c>
      <c r="J790" s="40">
        <v>6</v>
      </c>
    </row>
    <row r="791" spans="1:10" x14ac:dyDescent="0.35">
      <c r="A791" s="40" t="s">
        <v>370</v>
      </c>
      <c r="B791" s="40" t="s">
        <v>94</v>
      </c>
      <c r="C791" s="40" t="s">
        <v>1712</v>
      </c>
      <c r="D791" s="40">
        <v>6</v>
      </c>
      <c r="E791" s="40"/>
      <c r="F791" s="43">
        <f t="shared" si="24"/>
        <v>0</v>
      </c>
      <c r="G791" s="40">
        <v>2</v>
      </c>
      <c r="H791" s="40"/>
      <c r="I791" s="43">
        <f t="shared" si="25"/>
        <v>0</v>
      </c>
      <c r="J791" s="40">
        <v>8</v>
      </c>
    </row>
    <row r="792" spans="1:10" x14ac:dyDescent="0.35">
      <c r="A792" s="40" t="s">
        <v>370</v>
      </c>
      <c r="B792" s="40" t="s">
        <v>94</v>
      </c>
      <c r="C792" s="40" t="s">
        <v>1713</v>
      </c>
      <c r="D792" s="40">
        <v>5</v>
      </c>
      <c r="E792" s="40"/>
      <c r="F792" s="43">
        <f t="shared" si="24"/>
        <v>0</v>
      </c>
      <c r="G792" s="40">
        <v>2</v>
      </c>
      <c r="H792" s="40"/>
      <c r="I792" s="43">
        <f t="shared" si="25"/>
        <v>0</v>
      </c>
      <c r="J792" s="40">
        <v>7</v>
      </c>
    </row>
    <row r="793" spans="1:10" x14ac:dyDescent="0.35">
      <c r="A793" s="40" t="s">
        <v>370</v>
      </c>
      <c r="B793" s="40" t="s">
        <v>94</v>
      </c>
      <c r="C793" s="40" t="s">
        <v>1714</v>
      </c>
      <c r="D793" s="40">
        <v>2</v>
      </c>
      <c r="E793" s="40"/>
      <c r="F793" s="43">
        <f t="shared" si="24"/>
        <v>0</v>
      </c>
      <c r="G793" s="40"/>
      <c r="H793" s="40"/>
      <c r="I793" s="43"/>
      <c r="J793" s="40">
        <v>2</v>
      </c>
    </row>
    <row r="794" spans="1:10" x14ac:dyDescent="0.35">
      <c r="A794" s="40" t="s">
        <v>370</v>
      </c>
      <c r="B794" s="40" t="s">
        <v>380</v>
      </c>
      <c r="C794" s="40" t="s">
        <v>1715</v>
      </c>
      <c r="D794" s="40">
        <v>30</v>
      </c>
      <c r="E794" s="40"/>
      <c r="F794" s="43">
        <f t="shared" si="24"/>
        <v>0</v>
      </c>
      <c r="G794" s="40">
        <v>15</v>
      </c>
      <c r="H794" s="40"/>
      <c r="I794" s="43">
        <f t="shared" si="25"/>
        <v>0</v>
      </c>
      <c r="J794" s="40">
        <v>45</v>
      </c>
    </row>
    <row r="795" spans="1:10" x14ac:dyDescent="0.35">
      <c r="A795" s="40" t="s">
        <v>370</v>
      </c>
      <c r="B795" s="40" t="s">
        <v>380</v>
      </c>
      <c r="C795" s="40" t="s">
        <v>1716</v>
      </c>
      <c r="D795" s="40">
        <v>8</v>
      </c>
      <c r="E795" s="40"/>
      <c r="F795" s="43">
        <f t="shared" si="24"/>
        <v>0</v>
      </c>
      <c r="G795" s="40">
        <v>4</v>
      </c>
      <c r="H795" s="40"/>
      <c r="I795" s="43">
        <f t="shared" si="25"/>
        <v>0</v>
      </c>
      <c r="J795" s="40">
        <v>12</v>
      </c>
    </row>
    <row r="796" spans="1:10" x14ac:dyDescent="0.35">
      <c r="A796" s="40" t="s">
        <v>370</v>
      </c>
      <c r="B796" s="40" t="s">
        <v>380</v>
      </c>
      <c r="C796" s="40" t="s">
        <v>1717</v>
      </c>
      <c r="D796" s="40">
        <v>5</v>
      </c>
      <c r="E796" s="40"/>
      <c r="F796" s="43">
        <f t="shared" si="24"/>
        <v>0</v>
      </c>
      <c r="G796" s="40">
        <v>8</v>
      </c>
      <c r="H796" s="40"/>
      <c r="I796" s="43">
        <f t="shared" si="25"/>
        <v>0</v>
      </c>
      <c r="J796" s="40">
        <v>13</v>
      </c>
    </row>
    <row r="797" spans="1:10" x14ac:dyDescent="0.35">
      <c r="A797" s="40" t="s">
        <v>370</v>
      </c>
      <c r="B797" s="40" t="s">
        <v>380</v>
      </c>
      <c r="C797" s="40" t="s">
        <v>1718</v>
      </c>
      <c r="D797" s="40">
        <v>3</v>
      </c>
      <c r="E797" s="40"/>
      <c r="F797" s="43">
        <f t="shared" si="24"/>
        <v>0</v>
      </c>
      <c r="G797" s="40">
        <v>1</v>
      </c>
      <c r="H797" s="40"/>
      <c r="I797" s="43">
        <f t="shared" si="25"/>
        <v>0</v>
      </c>
      <c r="J797" s="40">
        <v>4</v>
      </c>
    </row>
    <row r="798" spans="1:10" x14ac:dyDescent="0.35">
      <c r="A798" s="40" t="s">
        <v>370</v>
      </c>
      <c r="B798" s="40" t="s">
        <v>380</v>
      </c>
      <c r="C798" s="40" t="s">
        <v>1719</v>
      </c>
      <c r="D798" s="40">
        <v>25</v>
      </c>
      <c r="E798" s="40"/>
      <c r="F798" s="43">
        <f t="shared" si="24"/>
        <v>0</v>
      </c>
      <c r="G798" s="40">
        <v>13</v>
      </c>
      <c r="H798" s="40"/>
      <c r="I798" s="43">
        <f t="shared" si="25"/>
        <v>0</v>
      </c>
      <c r="J798" s="40">
        <v>38</v>
      </c>
    </row>
    <row r="799" spans="1:10" x14ac:dyDescent="0.35">
      <c r="A799" s="40" t="s">
        <v>370</v>
      </c>
      <c r="B799" s="40" t="s">
        <v>380</v>
      </c>
      <c r="C799" s="40" t="s">
        <v>1720</v>
      </c>
      <c r="D799" s="40">
        <v>8</v>
      </c>
      <c r="E799" s="40"/>
      <c r="F799" s="43">
        <f t="shared" si="24"/>
        <v>0</v>
      </c>
      <c r="G799" s="40">
        <v>6</v>
      </c>
      <c r="H799" s="40"/>
      <c r="I799" s="43">
        <f t="shared" si="25"/>
        <v>0</v>
      </c>
      <c r="J799" s="40">
        <v>14</v>
      </c>
    </row>
    <row r="800" spans="1:10" x14ac:dyDescent="0.35">
      <c r="A800" s="40" t="s">
        <v>370</v>
      </c>
      <c r="B800" s="40" t="s">
        <v>380</v>
      </c>
      <c r="C800" s="40" t="s">
        <v>1721</v>
      </c>
      <c r="D800" s="40">
        <v>1</v>
      </c>
      <c r="E800" s="40"/>
      <c r="F800" s="43">
        <f t="shared" si="24"/>
        <v>0</v>
      </c>
      <c r="G800" s="40">
        <v>3</v>
      </c>
      <c r="H800" s="40"/>
      <c r="I800" s="43">
        <f t="shared" si="25"/>
        <v>0</v>
      </c>
      <c r="J800" s="40">
        <v>4</v>
      </c>
    </row>
    <row r="801" spans="1:10" x14ac:dyDescent="0.35">
      <c r="A801" s="40" t="s">
        <v>370</v>
      </c>
      <c r="B801" s="40" t="s">
        <v>380</v>
      </c>
      <c r="C801" s="40" t="s">
        <v>1722</v>
      </c>
      <c r="D801" s="40">
        <v>2</v>
      </c>
      <c r="E801" s="40"/>
      <c r="F801" s="43">
        <f t="shared" si="24"/>
        <v>0</v>
      </c>
      <c r="G801" s="40">
        <v>1</v>
      </c>
      <c r="H801" s="40"/>
      <c r="I801" s="43">
        <f t="shared" si="25"/>
        <v>0</v>
      </c>
      <c r="J801" s="40">
        <v>3</v>
      </c>
    </row>
    <row r="802" spans="1:10" x14ac:dyDescent="0.35">
      <c r="A802" s="40" t="s">
        <v>370</v>
      </c>
      <c r="B802" s="40" t="s">
        <v>380</v>
      </c>
      <c r="C802" s="40" t="s">
        <v>1723</v>
      </c>
      <c r="D802" s="40">
        <v>5</v>
      </c>
      <c r="E802" s="40"/>
      <c r="F802" s="43">
        <f t="shared" si="24"/>
        <v>0</v>
      </c>
      <c r="G802" s="40">
        <v>2</v>
      </c>
      <c r="H802" s="40"/>
      <c r="I802" s="43">
        <f t="shared" si="25"/>
        <v>0</v>
      </c>
      <c r="J802" s="40">
        <v>7</v>
      </c>
    </row>
    <row r="803" spans="1:10" x14ac:dyDescent="0.35">
      <c r="A803" s="40" t="s">
        <v>370</v>
      </c>
      <c r="B803" s="40" t="s">
        <v>380</v>
      </c>
      <c r="C803" s="40" t="s">
        <v>1724</v>
      </c>
      <c r="D803" s="40">
        <v>6</v>
      </c>
      <c r="E803" s="40"/>
      <c r="F803" s="43">
        <f t="shared" si="24"/>
        <v>0</v>
      </c>
      <c r="G803" s="40"/>
      <c r="H803" s="40"/>
      <c r="I803" s="43"/>
      <c r="J803" s="40">
        <v>6</v>
      </c>
    </row>
    <row r="804" spans="1:10" x14ac:dyDescent="0.35">
      <c r="A804" s="40" t="s">
        <v>370</v>
      </c>
      <c r="B804" s="40" t="s">
        <v>381</v>
      </c>
      <c r="C804" s="40" t="s">
        <v>1725</v>
      </c>
      <c r="D804" s="40">
        <v>8</v>
      </c>
      <c r="E804" s="40"/>
      <c r="F804" s="43">
        <f t="shared" si="24"/>
        <v>0</v>
      </c>
      <c r="G804" s="40">
        <v>6</v>
      </c>
      <c r="H804" s="40"/>
      <c r="I804" s="43">
        <f t="shared" si="25"/>
        <v>0</v>
      </c>
      <c r="J804" s="40">
        <v>14</v>
      </c>
    </row>
    <row r="805" spans="1:10" x14ac:dyDescent="0.35">
      <c r="A805" s="40" t="s">
        <v>370</v>
      </c>
      <c r="B805" s="40" t="s">
        <v>381</v>
      </c>
      <c r="C805" s="40" t="s">
        <v>1726</v>
      </c>
      <c r="D805" s="40">
        <v>1</v>
      </c>
      <c r="E805" s="40"/>
      <c r="F805" s="43">
        <f t="shared" si="24"/>
        <v>0</v>
      </c>
      <c r="G805" s="40">
        <v>4</v>
      </c>
      <c r="H805" s="40"/>
      <c r="I805" s="43">
        <f t="shared" si="25"/>
        <v>0</v>
      </c>
      <c r="J805" s="40">
        <v>5</v>
      </c>
    </row>
    <row r="806" spans="1:10" x14ac:dyDescent="0.35">
      <c r="A806" s="40" t="s">
        <v>370</v>
      </c>
      <c r="B806" s="40" t="s">
        <v>381</v>
      </c>
      <c r="C806" s="40" t="s">
        <v>1727</v>
      </c>
      <c r="D806" s="40">
        <v>3</v>
      </c>
      <c r="E806" s="40"/>
      <c r="F806" s="43">
        <f t="shared" si="24"/>
        <v>0</v>
      </c>
      <c r="G806" s="40"/>
      <c r="H806" s="40"/>
      <c r="I806" s="43"/>
      <c r="J806" s="40">
        <v>3</v>
      </c>
    </row>
    <row r="807" spans="1:10" x14ac:dyDescent="0.35">
      <c r="A807" s="40" t="s">
        <v>370</v>
      </c>
      <c r="B807" s="40" t="s">
        <v>381</v>
      </c>
      <c r="C807" s="40" t="s">
        <v>1728</v>
      </c>
      <c r="D807" s="40">
        <v>1</v>
      </c>
      <c r="E807" s="40"/>
      <c r="F807" s="43">
        <f t="shared" si="24"/>
        <v>0</v>
      </c>
      <c r="G807" s="40"/>
      <c r="H807" s="40"/>
      <c r="I807" s="43"/>
      <c r="J807" s="40">
        <v>1</v>
      </c>
    </row>
    <row r="808" spans="1:10" x14ac:dyDescent="0.35">
      <c r="A808" s="40" t="s">
        <v>370</v>
      </c>
      <c r="B808" s="40" t="s">
        <v>382</v>
      </c>
      <c r="C808" s="40" t="s">
        <v>1729</v>
      </c>
      <c r="D808" s="40">
        <v>15</v>
      </c>
      <c r="E808" s="40"/>
      <c r="F808" s="43">
        <f t="shared" si="24"/>
        <v>0</v>
      </c>
      <c r="G808" s="40">
        <v>6</v>
      </c>
      <c r="H808" s="40"/>
      <c r="I808" s="43">
        <f t="shared" si="25"/>
        <v>0</v>
      </c>
      <c r="J808" s="40">
        <v>21</v>
      </c>
    </row>
    <row r="809" spans="1:10" x14ac:dyDescent="0.35">
      <c r="A809" s="40" t="s">
        <v>370</v>
      </c>
      <c r="B809" s="40" t="s">
        <v>382</v>
      </c>
      <c r="C809" s="40" t="s">
        <v>1730</v>
      </c>
      <c r="D809" s="40">
        <v>6</v>
      </c>
      <c r="E809" s="40"/>
      <c r="F809" s="43">
        <f t="shared" si="24"/>
        <v>0</v>
      </c>
      <c r="G809" s="40">
        <v>5</v>
      </c>
      <c r="H809" s="40"/>
      <c r="I809" s="43">
        <f t="shared" si="25"/>
        <v>0</v>
      </c>
      <c r="J809" s="40">
        <v>11</v>
      </c>
    </row>
    <row r="810" spans="1:10" x14ac:dyDescent="0.35">
      <c r="A810" s="40" t="s">
        <v>370</v>
      </c>
      <c r="B810" s="40" t="s">
        <v>383</v>
      </c>
      <c r="C810" s="40" t="s">
        <v>1731</v>
      </c>
      <c r="D810" s="40">
        <v>10</v>
      </c>
      <c r="E810" s="40"/>
      <c r="F810" s="43">
        <f t="shared" si="24"/>
        <v>0</v>
      </c>
      <c r="G810" s="40">
        <v>6</v>
      </c>
      <c r="H810" s="40"/>
      <c r="I810" s="43">
        <f t="shared" si="25"/>
        <v>0</v>
      </c>
      <c r="J810" s="40">
        <v>16</v>
      </c>
    </row>
    <row r="811" spans="1:10" x14ac:dyDescent="0.35">
      <c r="A811" s="40" t="s">
        <v>370</v>
      </c>
      <c r="B811" s="40" t="s">
        <v>383</v>
      </c>
      <c r="C811" s="40" t="s">
        <v>1732</v>
      </c>
      <c r="D811" s="40">
        <v>3</v>
      </c>
      <c r="E811" s="40"/>
      <c r="F811" s="43">
        <f t="shared" si="24"/>
        <v>0</v>
      </c>
      <c r="G811" s="40">
        <v>3</v>
      </c>
      <c r="H811" s="40"/>
      <c r="I811" s="43">
        <f t="shared" si="25"/>
        <v>0</v>
      </c>
      <c r="J811" s="40">
        <v>6</v>
      </c>
    </row>
    <row r="812" spans="1:10" x14ac:dyDescent="0.35">
      <c r="A812" s="40" t="s">
        <v>370</v>
      </c>
      <c r="B812" s="40" t="s">
        <v>383</v>
      </c>
      <c r="C812" s="40" t="s">
        <v>1733</v>
      </c>
      <c r="D812" s="40">
        <v>10</v>
      </c>
      <c r="E812" s="40"/>
      <c r="F812" s="43">
        <f t="shared" si="24"/>
        <v>0</v>
      </c>
      <c r="G812" s="40">
        <v>5</v>
      </c>
      <c r="H812" s="40"/>
      <c r="I812" s="43">
        <f t="shared" si="25"/>
        <v>0</v>
      </c>
      <c r="J812" s="40">
        <v>15</v>
      </c>
    </row>
    <row r="813" spans="1:10" x14ac:dyDescent="0.35">
      <c r="A813" s="40" t="s">
        <v>370</v>
      </c>
      <c r="B813" s="40" t="s">
        <v>383</v>
      </c>
      <c r="C813" s="40" t="s">
        <v>1734</v>
      </c>
      <c r="D813" s="40">
        <v>3</v>
      </c>
      <c r="E813" s="40"/>
      <c r="F813" s="43">
        <f t="shared" si="24"/>
        <v>0</v>
      </c>
      <c r="G813" s="40">
        <v>1</v>
      </c>
      <c r="H813" s="40"/>
      <c r="I813" s="43">
        <f t="shared" si="25"/>
        <v>0</v>
      </c>
      <c r="J813" s="40">
        <v>4</v>
      </c>
    </row>
    <row r="814" spans="1:10" x14ac:dyDescent="0.35">
      <c r="A814" s="40" t="s">
        <v>370</v>
      </c>
      <c r="B814" s="40" t="s">
        <v>383</v>
      </c>
      <c r="C814" s="40" t="s">
        <v>1735</v>
      </c>
      <c r="D814" s="40">
        <v>74</v>
      </c>
      <c r="E814" s="40"/>
      <c r="F814" s="43">
        <f t="shared" si="24"/>
        <v>0</v>
      </c>
      <c r="G814" s="40">
        <v>42</v>
      </c>
      <c r="H814" s="40"/>
      <c r="I814" s="43">
        <f t="shared" si="25"/>
        <v>0</v>
      </c>
      <c r="J814" s="40">
        <v>116</v>
      </c>
    </row>
    <row r="815" spans="1:10" x14ac:dyDescent="0.35">
      <c r="A815" s="40" t="s">
        <v>370</v>
      </c>
      <c r="B815" s="40" t="s">
        <v>383</v>
      </c>
      <c r="C815" s="40" t="s">
        <v>1736</v>
      </c>
      <c r="D815" s="40">
        <v>32</v>
      </c>
      <c r="E815" s="40"/>
      <c r="F815" s="43">
        <f t="shared" si="24"/>
        <v>0</v>
      </c>
      <c r="G815" s="40">
        <v>7</v>
      </c>
      <c r="H815" s="40"/>
      <c r="I815" s="43">
        <f t="shared" si="25"/>
        <v>0</v>
      </c>
      <c r="J815" s="40">
        <v>39</v>
      </c>
    </row>
    <row r="816" spans="1:10" x14ac:dyDescent="0.35">
      <c r="A816" s="40" t="s">
        <v>370</v>
      </c>
      <c r="B816" s="40" t="s">
        <v>383</v>
      </c>
      <c r="C816" s="40" t="s">
        <v>1737</v>
      </c>
      <c r="D816" s="40">
        <v>13</v>
      </c>
      <c r="E816" s="40"/>
      <c r="F816" s="43">
        <f t="shared" si="24"/>
        <v>0</v>
      </c>
      <c r="G816" s="40">
        <v>5</v>
      </c>
      <c r="H816" s="40"/>
      <c r="I816" s="43">
        <f t="shared" si="25"/>
        <v>0</v>
      </c>
      <c r="J816" s="40">
        <v>18</v>
      </c>
    </row>
    <row r="817" spans="1:10" x14ac:dyDescent="0.35">
      <c r="A817" s="40" t="s">
        <v>370</v>
      </c>
      <c r="B817" s="40" t="s">
        <v>383</v>
      </c>
      <c r="C817" s="40" t="s">
        <v>1738</v>
      </c>
      <c r="D817" s="40">
        <v>3</v>
      </c>
      <c r="E817" s="40"/>
      <c r="F817" s="43">
        <f t="shared" si="24"/>
        <v>0</v>
      </c>
      <c r="G817" s="40">
        <v>2</v>
      </c>
      <c r="H817" s="40"/>
      <c r="I817" s="43">
        <f t="shared" si="25"/>
        <v>0</v>
      </c>
      <c r="J817" s="40">
        <v>5</v>
      </c>
    </row>
    <row r="818" spans="1:10" x14ac:dyDescent="0.35">
      <c r="A818" s="40" t="s">
        <v>370</v>
      </c>
      <c r="B818" s="40" t="s">
        <v>383</v>
      </c>
      <c r="C818" s="40" t="s">
        <v>1739</v>
      </c>
      <c r="D818" s="40">
        <v>11</v>
      </c>
      <c r="E818" s="40"/>
      <c r="F818" s="43">
        <f t="shared" si="24"/>
        <v>0</v>
      </c>
      <c r="G818" s="40">
        <v>6</v>
      </c>
      <c r="H818" s="40"/>
      <c r="I818" s="43">
        <f t="shared" si="25"/>
        <v>0</v>
      </c>
      <c r="J818" s="40">
        <v>17</v>
      </c>
    </row>
    <row r="819" spans="1:10" x14ac:dyDescent="0.35">
      <c r="A819" s="40" t="s">
        <v>370</v>
      </c>
      <c r="B819" s="40" t="s">
        <v>383</v>
      </c>
      <c r="C819" s="40" t="s">
        <v>1740</v>
      </c>
      <c r="D819" s="40">
        <v>5</v>
      </c>
      <c r="E819" s="40"/>
      <c r="F819" s="43">
        <f t="shared" si="24"/>
        <v>0</v>
      </c>
      <c r="G819" s="40">
        <v>1</v>
      </c>
      <c r="H819" s="40"/>
      <c r="I819" s="43">
        <f t="shared" si="25"/>
        <v>0</v>
      </c>
      <c r="J819" s="40">
        <v>6</v>
      </c>
    </row>
    <row r="820" spans="1:10" x14ac:dyDescent="0.35">
      <c r="A820" s="40" t="s">
        <v>370</v>
      </c>
      <c r="B820" s="40" t="s">
        <v>384</v>
      </c>
      <c r="C820" s="40" t="s">
        <v>1741</v>
      </c>
      <c r="D820" s="40">
        <v>34</v>
      </c>
      <c r="E820" s="40"/>
      <c r="F820" s="43">
        <f t="shared" si="24"/>
        <v>0</v>
      </c>
      <c r="G820" s="40">
        <v>13</v>
      </c>
      <c r="H820" s="40"/>
      <c r="I820" s="43">
        <f t="shared" si="25"/>
        <v>0</v>
      </c>
      <c r="J820" s="40">
        <v>47</v>
      </c>
    </row>
    <row r="821" spans="1:10" x14ac:dyDescent="0.35">
      <c r="A821" s="40" t="s">
        <v>370</v>
      </c>
      <c r="B821" s="40" t="s">
        <v>384</v>
      </c>
      <c r="C821" s="40" t="s">
        <v>1742</v>
      </c>
      <c r="D821" s="40">
        <v>7</v>
      </c>
      <c r="E821" s="40"/>
      <c r="F821" s="43">
        <f t="shared" si="24"/>
        <v>0</v>
      </c>
      <c r="G821" s="40">
        <v>1</v>
      </c>
      <c r="H821" s="40"/>
      <c r="I821" s="43">
        <f t="shared" si="25"/>
        <v>0</v>
      </c>
      <c r="J821" s="40">
        <v>8</v>
      </c>
    </row>
    <row r="822" spans="1:10" x14ac:dyDescent="0.35">
      <c r="A822" s="40" t="s">
        <v>370</v>
      </c>
      <c r="B822" s="40" t="s">
        <v>385</v>
      </c>
      <c r="C822" s="40" t="s">
        <v>1743</v>
      </c>
      <c r="D822" s="40">
        <v>2</v>
      </c>
      <c r="E822" s="40"/>
      <c r="F822" s="43">
        <f t="shared" si="24"/>
        <v>0</v>
      </c>
      <c r="G822" s="40">
        <v>2</v>
      </c>
      <c r="H822" s="40"/>
      <c r="I822" s="43">
        <f t="shared" si="25"/>
        <v>0</v>
      </c>
      <c r="J822" s="40">
        <v>4</v>
      </c>
    </row>
    <row r="823" spans="1:10" x14ac:dyDescent="0.35">
      <c r="A823" s="40" t="s">
        <v>370</v>
      </c>
      <c r="B823" s="40" t="s">
        <v>385</v>
      </c>
      <c r="C823" s="40" t="s">
        <v>1744</v>
      </c>
      <c r="D823" s="40">
        <v>2</v>
      </c>
      <c r="E823" s="40"/>
      <c r="F823" s="43">
        <f t="shared" si="24"/>
        <v>0</v>
      </c>
      <c r="G823" s="40">
        <v>2</v>
      </c>
      <c r="H823" s="40"/>
      <c r="I823" s="43">
        <f t="shared" si="25"/>
        <v>0</v>
      </c>
      <c r="J823" s="40">
        <v>4</v>
      </c>
    </row>
    <row r="824" spans="1:10" x14ac:dyDescent="0.35">
      <c r="A824" s="40" t="s">
        <v>370</v>
      </c>
      <c r="B824" s="40" t="s">
        <v>385</v>
      </c>
      <c r="C824" s="40" t="s">
        <v>1745</v>
      </c>
      <c r="D824" s="40">
        <v>4</v>
      </c>
      <c r="E824" s="40"/>
      <c r="F824" s="43">
        <f t="shared" si="24"/>
        <v>0</v>
      </c>
      <c r="G824" s="40">
        <v>3</v>
      </c>
      <c r="H824" s="40"/>
      <c r="I824" s="43">
        <f t="shared" si="25"/>
        <v>0</v>
      </c>
      <c r="J824" s="40">
        <v>7</v>
      </c>
    </row>
    <row r="825" spans="1:10" x14ac:dyDescent="0.35">
      <c r="A825" s="40" t="s">
        <v>370</v>
      </c>
      <c r="B825" s="40" t="s">
        <v>385</v>
      </c>
      <c r="C825" s="40" t="s">
        <v>1746</v>
      </c>
      <c r="D825" s="40">
        <v>3</v>
      </c>
      <c r="E825" s="40"/>
      <c r="F825" s="43">
        <f t="shared" si="24"/>
        <v>0</v>
      </c>
      <c r="G825" s="40"/>
      <c r="H825" s="40"/>
      <c r="I825" s="43"/>
      <c r="J825" s="40">
        <v>3</v>
      </c>
    </row>
    <row r="826" spans="1:10" x14ac:dyDescent="0.35">
      <c r="A826" s="40" t="s">
        <v>370</v>
      </c>
      <c r="B826" s="40" t="s">
        <v>385</v>
      </c>
      <c r="C826" s="40" t="s">
        <v>1747</v>
      </c>
      <c r="D826" s="40">
        <v>5</v>
      </c>
      <c r="E826" s="40"/>
      <c r="F826" s="43">
        <f t="shared" si="24"/>
        <v>0</v>
      </c>
      <c r="G826" s="40">
        <v>7</v>
      </c>
      <c r="H826" s="40"/>
      <c r="I826" s="43">
        <f t="shared" si="25"/>
        <v>0</v>
      </c>
      <c r="J826" s="40">
        <v>12</v>
      </c>
    </row>
    <row r="827" spans="1:10" x14ac:dyDescent="0.35">
      <c r="A827" s="40" t="s">
        <v>370</v>
      </c>
      <c r="B827" s="40" t="s">
        <v>385</v>
      </c>
      <c r="C827" s="40" t="s">
        <v>1748</v>
      </c>
      <c r="D827" s="40">
        <v>4</v>
      </c>
      <c r="E827" s="40"/>
      <c r="F827" s="43">
        <f t="shared" si="24"/>
        <v>0</v>
      </c>
      <c r="G827" s="40">
        <v>3</v>
      </c>
      <c r="H827" s="40"/>
      <c r="I827" s="43">
        <f t="shared" si="25"/>
        <v>0</v>
      </c>
      <c r="J827" s="40">
        <v>7</v>
      </c>
    </row>
    <row r="828" spans="1:10" x14ac:dyDescent="0.35">
      <c r="A828" s="40" t="s">
        <v>370</v>
      </c>
      <c r="B828" s="40" t="s">
        <v>385</v>
      </c>
      <c r="C828" s="40" t="s">
        <v>1749</v>
      </c>
      <c r="D828" s="40">
        <v>10</v>
      </c>
      <c r="E828" s="40"/>
      <c r="F828" s="43">
        <f t="shared" si="24"/>
        <v>0</v>
      </c>
      <c r="G828" s="40">
        <v>4</v>
      </c>
      <c r="H828" s="40"/>
      <c r="I828" s="43">
        <f t="shared" si="25"/>
        <v>0</v>
      </c>
      <c r="J828" s="40">
        <v>14</v>
      </c>
    </row>
    <row r="829" spans="1:10" x14ac:dyDescent="0.35">
      <c r="A829" s="40" t="s">
        <v>370</v>
      </c>
      <c r="B829" s="40" t="s">
        <v>385</v>
      </c>
      <c r="C829" s="40" t="s">
        <v>1750</v>
      </c>
      <c r="D829" s="40">
        <v>3</v>
      </c>
      <c r="E829" s="40"/>
      <c r="F829" s="43">
        <f t="shared" si="24"/>
        <v>0</v>
      </c>
      <c r="G829" s="40">
        <v>9</v>
      </c>
      <c r="H829" s="40"/>
      <c r="I829" s="43">
        <f t="shared" si="25"/>
        <v>0</v>
      </c>
      <c r="J829" s="40">
        <v>12</v>
      </c>
    </row>
    <row r="830" spans="1:10" x14ac:dyDescent="0.35">
      <c r="A830" s="40" t="s">
        <v>370</v>
      </c>
      <c r="B830" s="40" t="s">
        <v>385</v>
      </c>
      <c r="C830" s="40" t="s">
        <v>1751</v>
      </c>
      <c r="D830" s="40">
        <v>4</v>
      </c>
      <c r="E830" s="40"/>
      <c r="F830" s="43">
        <f t="shared" si="24"/>
        <v>0</v>
      </c>
      <c r="G830" s="40">
        <v>3</v>
      </c>
      <c r="H830" s="40"/>
      <c r="I830" s="43">
        <f t="shared" si="25"/>
        <v>0</v>
      </c>
      <c r="J830" s="40">
        <v>7</v>
      </c>
    </row>
    <row r="831" spans="1:10" x14ac:dyDescent="0.35">
      <c r="A831" s="40" t="s">
        <v>370</v>
      </c>
      <c r="B831" s="40" t="s">
        <v>385</v>
      </c>
      <c r="C831" s="40" t="s">
        <v>1752</v>
      </c>
      <c r="D831" s="40">
        <v>1</v>
      </c>
      <c r="E831" s="40"/>
      <c r="F831" s="43">
        <f t="shared" si="24"/>
        <v>0</v>
      </c>
      <c r="G831" s="40"/>
      <c r="H831" s="40"/>
      <c r="I831" s="43"/>
      <c r="J831" s="40">
        <v>1</v>
      </c>
    </row>
    <row r="832" spans="1:10" x14ac:dyDescent="0.35">
      <c r="A832" s="40" t="s">
        <v>370</v>
      </c>
      <c r="B832" s="40" t="s">
        <v>386</v>
      </c>
      <c r="C832" s="40" t="s">
        <v>1753</v>
      </c>
      <c r="D832" s="40">
        <v>11</v>
      </c>
      <c r="E832" s="40"/>
      <c r="F832" s="43">
        <f t="shared" si="24"/>
        <v>0</v>
      </c>
      <c r="G832" s="40">
        <v>32</v>
      </c>
      <c r="H832" s="40"/>
      <c r="I832" s="43">
        <f t="shared" si="25"/>
        <v>0</v>
      </c>
      <c r="J832" s="40">
        <v>43</v>
      </c>
    </row>
    <row r="833" spans="1:10" x14ac:dyDescent="0.35">
      <c r="A833" s="40" t="s">
        <v>370</v>
      </c>
      <c r="B833" s="40" t="s">
        <v>386</v>
      </c>
      <c r="C833" s="40" t="s">
        <v>1754</v>
      </c>
      <c r="D833" s="40">
        <v>4</v>
      </c>
      <c r="E833" s="40"/>
      <c r="F833" s="43">
        <f t="shared" si="24"/>
        <v>0</v>
      </c>
      <c r="G833" s="40">
        <v>11</v>
      </c>
      <c r="H833" s="40"/>
      <c r="I833" s="43">
        <f t="shared" si="25"/>
        <v>0</v>
      </c>
      <c r="J833" s="40">
        <v>15</v>
      </c>
    </row>
    <row r="834" spans="1:10" x14ac:dyDescent="0.35">
      <c r="A834" s="40" t="s">
        <v>370</v>
      </c>
      <c r="B834" s="40" t="s">
        <v>386</v>
      </c>
      <c r="C834" s="40" t="s">
        <v>1755</v>
      </c>
      <c r="D834" s="40"/>
      <c r="E834" s="40"/>
      <c r="F834" s="43"/>
      <c r="G834" s="40">
        <v>1</v>
      </c>
      <c r="H834" s="40"/>
      <c r="I834" s="43">
        <f t="shared" si="25"/>
        <v>0</v>
      </c>
      <c r="J834" s="40">
        <v>1</v>
      </c>
    </row>
    <row r="835" spans="1:10" x14ac:dyDescent="0.35">
      <c r="A835" s="40" t="s">
        <v>370</v>
      </c>
      <c r="B835" s="40" t="s">
        <v>387</v>
      </c>
      <c r="C835" s="40" t="s">
        <v>1756</v>
      </c>
      <c r="D835" s="40">
        <v>54</v>
      </c>
      <c r="E835" s="40">
        <v>1</v>
      </c>
      <c r="F835" s="43">
        <f t="shared" si="24"/>
        <v>1.8518518518518517E-2</v>
      </c>
      <c r="G835" s="40">
        <v>60</v>
      </c>
      <c r="H835" s="40"/>
      <c r="I835" s="43">
        <f t="shared" si="25"/>
        <v>0</v>
      </c>
      <c r="J835" s="40">
        <v>114</v>
      </c>
    </row>
    <row r="836" spans="1:10" x14ac:dyDescent="0.35">
      <c r="A836" s="40" t="s">
        <v>370</v>
      </c>
      <c r="B836" s="40" t="s">
        <v>387</v>
      </c>
      <c r="C836" s="40" t="s">
        <v>1757</v>
      </c>
      <c r="D836" s="40">
        <v>9</v>
      </c>
      <c r="E836" s="40"/>
      <c r="F836" s="43">
        <f t="shared" ref="F836:F899" si="26">E836/D836</f>
        <v>0</v>
      </c>
      <c r="G836" s="40">
        <v>5</v>
      </c>
      <c r="H836" s="40">
        <v>1</v>
      </c>
      <c r="I836" s="43">
        <f t="shared" ref="I836:I899" si="27">H836/G836</f>
        <v>0.2</v>
      </c>
      <c r="J836" s="40">
        <v>14</v>
      </c>
    </row>
    <row r="837" spans="1:10" x14ac:dyDescent="0.35">
      <c r="A837" s="40" t="s">
        <v>370</v>
      </c>
      <c r="B837" s="40" t="s">
        <v>387</v>
      </c>
      <c r="C837" s="40" t="s">
        <v>1758</v>
      </c>
      <c r="D837" s="40">
        <v>33</v>
      </c>
      <c r="E837" s="40"/>
      <c r="F837" s="43">
        <f t="shared" si="26"/>
        <v>0</v>
      </c>
      <c r="G837" s="40">
        <v>49</v>
      </c>
      <c r="H837" s="40"/>
      <c r="I837" s="43">
        <f t="shared" si="27"/>
        <v>0</v>
      </c>
      <c r="J837" s="40">
        <v>82</v>
      </c>
    </row>
    <row r="838" spans="1:10" x14ac:dyDescent="0.35">
      <c r="A838" s="40" t="s">
        <v>370</v>
      </c>
      <c r="B838" s="40" t="s">
        <v>387</v>
      </c>
      <c r="C838" s="40" t="s">
        <v>1759</v>
      </c>
      <c r="D838" s="40">
        <v>5</v>
      </c>
      <c r="E838" s="40"/>
      <c r="F838" s="43">
        <f t="shared" si="26"/>
        <v>0</v>
      </c>
      <c r="G838" s="40">
        <v>4</v>
      </c>
      <c r="H838" s="40"/>
      <c r="I838" s="43">
        <f t="shared" si="27"/>
        <v>0</v>
      </c>
      <c r="J838" s="40">
        <v>9</v>
      </c>
    </row>
    <row r="839" spans="1:10" x14ac:dyDescent="0.35">
      <c r="A839" s="40" t="s">
        <v>370</v>
      </c>
      <c r="B839" s="40" t="s">
        <v>387</v>
      </c>
      <c r="C839" s="40" t="s">
        <v>1760</v>
      </c>
      <c r="D839" s="40">
        <v>4</v>
      </c>
      <c r="E839" s="40"/>
      <c r="F839" s="43">
        <f t="shared" si="26"/>
        <v>0</v>
      </c>
      <c r="G839" s="40">
        <v>6</v>
      </c>
      <c r="H839" s="40"/>
      <c r="I839" s="43">
        <f t="shared" si="27"/>
        <v>0</v>
      </c>
      <c r="J839" s="40">
        <v>10</v>
      </c>
    </row>
    <row r="840" spans="1:10" x14ac:dyDescent="0.35">
      <c r="A840" s="40" t="s">
        <v>370</v>
      </c>
      <c r="B840" s="40" t="s">
        <v>387</v>
      </c>
      <c r="C840" s="40" t="s">
        <v>1761</v>
      </c>
      <c r="D840" s="40">
        <v>1</v>
      </c>
      <c r="E840" s="40"/>
      <c r="F840" s="43">
        <f t="shared" si="26"/>
        <v>0</v>
      </c>
      <c r="G840" s="40">
        <v>1</v>
      </c>
      <c r="H840" s="40"/>
      <c r="I840" s="43">
        <f t="shared" si="27"/>
        <v>0</v>
      </c>
      <c r="J840" s="40">
        <v>2</v>
      </c>
    </row>
    <row r="841" spans="1:10" x14ac:dyDescent="0.35">
      <c r="A841" s="40" t="s">
        <v>370</v>
      </c>
      <c r="B841" s="40" t="s">
        <v>388</v>
      </c>
      <c r="C841" s="40" t="s">
        <v>1762</v>
      </c>
      <c r="D841" s="40">
        <v>28</v>
      </c>
      <c r="E841" s="40"/>
      <c r="F841" s="43">
        <f t="shared" si="26"/>
        <v>0</v>
      </c>
      <c r="G841" s="40">
        <v>31</v>
      </c>
      <c r="H841" s="40"/>
      <c r="I841" s="43">
        <f t="shared" si="27"/>
        <v>0</v>
      </c>
      <c r="J841" s="40">
        <v>59</v>
      </c>
    </row>
    <row r="842" spans="1:10" x14ac:dyDescent="0.35">
      <c r="A842" s="40" t="s">
        <v>370</v>
      </c>
      <c r="B842" s="40" t="s">
        <v>388</v>
      </c>
      <c r="C842" s="40" t="s">
        <v>1763</v>
      </c>
      <c r="D842" s="40">
        <v>4</v>
      </c>
      <c r="E842" s="40"/>
      <c r="F842" s="43">
        <f t="shared" si="26"/>
        <v>0</v>
      </c>
      <c r="G842" s="40">
        <v>7</v>
      </c>
      <c r="H842" s="40"/>
      <c r="I842" s="43">
        <f t="shared" si="27"/>
        <v>0</v>
      </c>
      <c r="J842" s="40">
        <v>11</v>
      </c>
    </row>
    <row r="843" spans="1:10" x14ac:dyDescent="0.35">
      <c r="A843" s="40" t="s">
        <v>370</v>
      </c>
      <c r="B843" s="40" t="s">
        <v>388</v>
      </c>
      <c r="C843" s="40" t="s">
        <v>1764</v>
      </c>
      <c r="D843" s="40">
        <v>2</v>
      </c>
      <c r="E843" s="40"/>
      <c r="F843" s="43">
        <f t="shared" si="26"/>
        <v>0</v>
      </c>
      <c r="G843" s="40"/>
      <c r="H843" s="40"/>
      <c r="I843" s="43"/>
      <c r="J843" s="40">
        <v>2</v>
      </c>
    </row>
    <row r="844" spans="1:10" x14ac:dyDescent="0.35">
      <c r="A844" s="40" t="s">
        <v>370</v>
      </c>
      <c r="B844" s="40" t="s">
        <v>389</v>
      </c>
      <c r="C844" s="40" t="s">
        <v>1765</v>
      </c>
      <c r="D844" s="40">
        <v>4</v>
      </c>
      <c r="E844" s="40"/>
      <c r="F844" s="43">
        <f t="shared" si="26"/>
        <v>0</v>
      </c>
      <c r="G844" s="40">
        <v>1</v>
      </c>
      <c r="H844" s="40"/>
      <c r="I844" s="43">
        <f t="shared" si="27"/>
        <v>0</v>
      </c>
      <c r="J844" s="40">
        <v>5</v>
      </c>
    </row>
    <row r="845" spans="1:10" x14ac:dyDescent="0.35">
      <c r="A845" s="40" t="s">
        <v>370</v>
      </c>
      <c r="B845" s="40" t="s">
        <v>389</v>
      </c>
      <c r="C845" s="40" t="s">
        <v>1766</v>
      </c>
      <c r="D845" s="40">
        <v>16</v>
      </c>
      <c r="E845" s="40"/>
      <c r="F845" s="43">
        <f t="shared" si="26"/>
        <v>0</v>
      </c>
      <c r="G845" s="40">
        <v>15</v>
      </c>
      <c r="H845" s="40"/>
      <c r="I845" s="43">
        <f t="shared" si="27"/>
        <v>0</v>
      </c>
      <c r="J845" s="40">
        <v>31</v>
      </c>
    </row>
    <row r="846" spans="1:10" x14ac:dyDescent="0.35">
      <c r="A846" s="40" t="s">
        <v>370</v>
      </c>
      <c r="B846" s="40" t="s">
        <v>389</v>
      </c>
      <c r="C846" s="40" t="s">
        <v>1767</v>
      </c>
      <c r="D846" s="40">
        <v>6</v>
      </c>
      <c r="E846" s="40"/>
      <c r="F846" s="43">
        <f t="shared" si="26"/>
        <v>0</v>
      </c>
      <c r="G846" s="40">
        <v>2</v>
      </c>
      <c r="H846" s="40"/>
      <c r="I846" s="43">
        <f t="shared" si="27"/>
        <v>0</v>
      </c>
      <c r="J846" s="40">
        <v>8</v>
      </c>
    </row>
    <row r="847" spans="1:10" x14ac:dyDescent="0.35">
      <c r="A847" s="40" t="s">
        <v>370</v>
      </c>
      <c r="B847" s="40" t="s">
        <v>390</v>
      </c>
      <c r="C847" s="40" t="s">
        <v>1768</v>
      </c>
      <c r="D847" s="40">
        <v>5</v>
      </c>
      <c r="E847" s="40"/>
      <c r="F847" s="43">
        <f t="shared" si="26"/>
        <v>0</v>
      </c>
      <c r="G847" s="40">
        <v>6</v>
      </c>
      <c r="H847" s="40"/>
      <c r="I847" s="43">
        <f t="shared" si="27"/>
        <v>0</v>
      </c>
      <c r="J847" s="40">
        <v>11</v>
      </c>
    </row>
    <row r="848" spans="1:10" x14ac:dyDescent="0.35">
      <c r="A848" s="40" t="s">
        <v>370</v>
      </c>
      <c r="B848" s="40" t="s">
        <v>390</v>
      </c>
      <c r="C848" s="40" t="s">
        <v>1769</v>
      </c>
      <c r="D848" s="40">
        <v>2</v>
      </c>
      <c r="E848" s="40"/>
      <c r="F848" s="43">
        <f t="shared" si="26"/>
        <v>0</v>
      </c>
      <c r="G848" s="40">
        <v>1</v>
      </c>
      <c r="H848" s="40"/>
      <c r="I848" s="43">
        <f t="shared" si="27"/>
        <v>0</v>
      </c>
      <c r="J848" s="40">
        <v>3</v>
      </c>
    </row>
    <row r="849" spans="1:10" x14ac:dyDescent="0.35">
      <c r="A849" s="40" t="s">
        <v>1770</v>
      </c>
      <c r="B849" s="40" t="s">
        <v>1771</v>
      </c>
      <c r="C849" s="40" t="s">
        <v>1772</v>
      </c>
      <c r="D849" s="40">
        <v>20</v>
      </c>
      <c r="E849" s="40"/>
      <c r="F849" s="43">
        <f t="shared" si="26"/>
        <v>0</v>
      </c>
      <c r="G849" s="40">
        <v>1</v>
      </c>
      <c r="H849" s="40"/>
      <c r="I849" s="43">
        <f t="shared" si="27"/>
        <v>0</v>
      </c>
      <c r="J849" s="40">
        <v>21</v>
      </c>
    </row>
    <row r="850" spans="1:10" x14ac:dyDescent="0.35">
      <c r="A850" s="40" t="s">
        <v>1770</v>
      </c>
      <c r="B850" s="40" t="s">
        <v>1771</v>
      </c>
      <c r="C850" s="40" t="s">
        <v>1773</v>
      </c>
      <c r="D850" s="40">
        <v>2</v>
      </c>
      <c r="E850" s="40"/>
      <c r="F850" s="43">
        <f t="shared" si="26"/>
        <v>0</v>
      </c>
      <c r="G850" s="40">
        <v>2</v>
      </c>
      <c r="H850" s="40"/>
      <c r="I850" s="43">
        <f t="shared" si="27"/>
        <v>0</v>
      </c>
      <c r="J850" s="40">
        <v>4</v>
      </c>
    </row>
    <row r="851" spans="1:10" x14ac:dyDescent="0.35">
      <c r="A851" s="40" t="s">
        <v>1770</v>
      </c>
      <c r="B851" s="40" t="s">
        <v>1771</v>
      </c>
      <c r="C851" s="40" t="s">
        <v>1774</v>
      </c>
      <c r="D851" s="40">
        <v>12</v>
      </c>
      <c r="E851" s="40"/>
      <c r="F851" s="43">
        <f t="shared" si="26"/>
        <v>0</v>
      </c>
      <c r="G851" s="40">
        <v>8</v>
      </c>
      <c r="H851" s="40"/>
      <c r="I851" s="43">
        <f t="shared" si="27"/>
        <v>0</v>
      </c>
      <c r="J851" s="40">
        <v>20</v>
      </c>
    </row>
    <row r="852" spans="1:10" x14ac:dyDescent="0.35">
      <c r="A852" s="40" t="s">
        <v>1770</v>
      </c>
      <c r="B852" s="40" t="s">
        <v>1771</v>
      </c>
      <c r="C852" s="40" t="s">
        <v>1775</v>
      </c>
      <c r="D852" s="40">
        <v>6</v>
      </c>
      <c r="E852" s="40"/>
      <c r="F852" s="43">
        <f t="shared" si="26"/>
        <v>0</v>
      </c>
      <c r="G852" s="40"/>
      <c r="H852" s="40"/>
      <c r="I852" s="43"/>
      <c r="J852" s="40">
        <v>6</v>
      </c>
    </row>
    <row r="853" spans="1:10" x14ac:dyDescent="0.35">
      <c r="A853" s="40" t="s">
        <v>1770</v>
      </c>
      <c r="B853" s="40" t="s">
        <v>1771</v>
      </c>
      <c r="C853" s="40" t="s">
        <v>1776</v>
      </c>
      <c r="D853" s="40">
        <v>3</v>
      </c>
      <c r="E853" s="40"/>
      <c r="F853" s="43">
        <f t="shared" si="26"/>
        <v>0</v>
      </c>
      <c r="G853" s="40">
        <v>7</v>
      </c>
      <c r="H853" s="40"/>
      <c r="I853" s="43">
        <f t="shared" si="27"/>
        <v>0</v>
      </c>
      <c r="J853" s="40">
        <v>10</v>
      </c>
    </row>
    <row r="854" spans="1:10" x14ac:dyDescent="0.35">
      <c r="A854" s="40" t="s">
        <v>1770</v>
      </c>
      <c r="B854" s="40" t="s">
        <v>1771</v>
      </c>
      <c r="C854" s="40" t="s">
        <v>1777</v>
      </c>
      <c r="D854" s="40">
        <v>1</v>
      </c>
      <c r="E854" s="40"/>
      <c r="F854" s="43">
        <f t="shared" si="26"/>
        <v>0</v>
      </c>
      <c r="G854" s="40">
        <v>2</v>
      </c>
      <c r="H854" s="40"/>
      <c r="I854" s="43">
        <f t="shared" si="27"/>
        <v>0</v>
      </c>
      <c r="J854" s="40">
        <v>3</v>
      </c>
    </row>
    <row r="855" spans="1:10" x14ac:dyDescent="0.35">
      <c r="A855" s="40" t="s">
        <v>1770</v>
      </c>
      <c r="B855" s="40" t="s">
        <v>1771</v>
      </c>
      <c r="C855" s="40" t="s">
        <v>1778</v>
      </c>
      <c r="D855" s="40">
        <v>9</v>
      </c>
      <c r="E855" s="40"/>
      <c r="F855" s="43">
        <f t="shared" si="26"/>
        <v>0</v>
      </c>
      <c r="G855" s="40">
        <v>5</v>
      </c>
      <c r="H855" s="40"/>
      <c r="I855" s="43">
        <f t="shared" si="27"/>
        <v>0</v>
      </c>
      <c r="J855" s="40">
        <v>14</v>
      </c>
    </row>
    <row r="856" spans="1:10" x14ac:dyDescent="0.35">
      <c r="A856" s="40" t="s">
        <v>1770</v>
      </c>
      <c r="B856" s="40" t="s">
        <v>1771</v>
      </c>
      <c r="C856" s="40" t="s">
        <v>1779</v>
      </c>
      <c r="D856" s="40">
        <v>23</v>
      </c>
      <c r="E856" s="40"/>
      <c r="F856" s="43">
        <f t="shared" si="26"/>
        <v>0</v>
      </c>
      <c r="G856" s="40">
        <v>6</v>
      </c>
      <c r="H856" s="40"/>
      <c r="I856" s="43">
        <f t="shared" si="27"/>
        <v>0</v>
      </c>
      <c r="J856" s="40">
        <v>29</v>
      </c>
    </row>
    <row r="857" spans="1:10" x14ac:dyDescent="0.35">
      <c r="A857" s="40" t="s">
        <v>1770</v>
      </c>
      <c r="B857" s="40" t="s">
        <v>1771</v>
      </c>
      <c r="C857" s="40" t="s">
        <v>1780</v>
      </c>
      <c r="D857" s="40">
        <v>32</v>
      </c>
      <c r="E857" s="40"/>
      <c r="F857" s="43">
        <f t="shared" si="26"/>
        <v>0</v>
      </c>
      <c r="G857" s="40">
        <v>6</v>
      </c>
      <c r="H857" s="40"/>
      <c r="I857" s="43">
        <f t="shared" si="27"/>
        <v>0</v>
      </c>
      <c r="J857" s="40">
        <v>38</v>
      </c>
    </row>
    <row r="858" spans="1:10" x14ac:dyDescent="0.35">
      <c r="A858" s="40" t="s">
        <v>1770</v>
      </c>
      <c r="B858" s="40" t="s">
        <v>1771</v>
      </c>
      <c r="C858" s="40" t="s">
        <v>1781</v>
      </c>
      <c r="D858" s="40">
        <v>28</v>
      </c>
      <c r="E858" s="40"/>
      <c r="F858" s="43">
        <f t="shared" si="26"/>
        <v>0</v>
      </c>
      <c r="G858" s="40">
        <v>6</v>
      </c>
      <c r="H858" s="40"/>
      <c r="I858" s="43">
        <f t="shared" si="27"/>
        <v>0</v>
      </c>
      <c r="J858" s="40">
        <v>34</v>
      </c>
    </row>
    <row r="859" spans="1:10" x14ac:dyDescent="0.35">
      <c r="A859" s="40" t="s">
        <v>1770</v>
      </c>
      <c r="B859" s="40" t="s">
        <v>1771</v>
      </c>
      <c r="C859" s="40" t="s">
        <v>1782</v>
      </c>
      <c r="D859" s="40">
        <v>6</v>
      </c>
      <c r="E859" s="40"/>
      <c r="F859" s="43">
        <f t="shared" si="26"/>
        <v>0</v>
      </c>
      <c r="G859" s="40">
        <v>5</v>
      </c>
      <c r="H859" s="40"/>
      <c r="I859" s="43">
        <f t="shared" si="27"/>
        <v>0</v>
      </c>
      <c r="J859" s="40">
        <v>11</v>
      </c>
    </row>
    <row r="860" spans="1:10" x14ac:dyDescent="0.35">
      <c r="A860" s="40" t="s">
        <v>1770</v>
      </c>
      <c r="B860" s="40" t="s">
        <v>1771</v>
      </c>
      <c r="C860" s="40" t="s">
        <v>1783</v>
      </c>
      <c r="D860" s="40">
        <v>55</v>
      </c>
      <c r="E860" s="40"/>
      <c r="F860" s="43">
        <f t="shared" si="26"/>
        <v>0</v>
      </c>
      <c r="G860" s="40">
        <v>54</v>
      </c>
      <c r="H860" s="40"/>
      <c r="I860" s="43">
        <f t="shared" si="27"/>
        <v>0</v>
      </c>
      <c r="J860" s="40">
        <v>109</v>
      </c>
    </row>
    <row r="861" spans="1:10" x14ac:dyDescent="0.35">
      <c r="A861" s="40" t="s">
        <v>1770</v>
      </c>
      <c r="B861" s="40" t="s">
        <v>1771</v>
      </c>
      <c r="C861" s="40" t="s">
        <v>1784</v>
      </c>
      <c r="D861" s="40">
        <v>33</v>
      </c>
      <c r="E861" s="40"/>
      <c r="F861" s="43">
        <f t="shared" si="26"/>
        <v>0</v>
      </c>
      <c r="G861" s="40">
        <v>37</v>
      </c>
      <c r="H861" s="40"/>
      <c r="I861" s="43">
        <f t="shared" si="27"/>
        <v>0</v>
      </c>
      <c r="J861" s="40">
        <v>70</v>
      </c>
    </row>
    <row r="862" spans="1:10" x14ac:dyDescent="0.35">
      <c r="A862" s="40" t="s">
        <v>1770</v>
      </c>
      <c r="B862" s="40" t="s">
        <v>1771</v>
      </c>
      <c r="C862" s="40" t="s">
        <v>1785</v>
      </c>
      <c r="D862" s="40">
        <v>2</v>
      </c>
      <c r="E862" s="40"/>
      <c r="F862" s="43">
        <f t="shared" si="26"/>
        <v>0</v>
      </c>
      <c r="G862" s="40">
        <v>1</v>
      </c>
      <c r="H862" s="40"/>
      <c r="I862" s="43">
        <f t="shared" si="27"/>
        <v>0</v>
      </c>
      <c r="J862" s="40">
        <v>3</v>
      </c>
    </row>
    <row r="863" spans="1:10" x14ac:dyDescent="0.35">
      <c r="A863" s="40" t="s">
        <v>1770</v>
      </c>
      <c r="B863" s="40" t="s">
        <v>1771</v>
      </c>
      <c r="C863" s="40" t="s">
        <v>1786</v>
      </c>
      <c r="D863" s="40">
        <v>5</v>
      </c>
      <c r="E863" s="40"/>
      <c r="F863" s="43">
        <f t="shared" si="26"/>
        <v>0</v>
      </c>
      <c r="G863" s="40">
        <v>6</v>
      </c>
      <c r="H863" s="40"/>
      <c r="I863" s="43">
        <f t="shared" si="27"/>
        <v>0</v>
      </c>
      <c r="J863" s="40">
        <v>11</v>
      </c>
    </row>
    <row r="864" spans="1:10" x14ac:dyDescent="0.35">
      <c r="A864" s="40" t="s">
        <v>1770</v>
      </c>
      <c r="B864" s="40" t="s">
        <v>1771</v>
      </c>
      <c r="C864" s="40" t="s">
        <v>1787</v>
      </c>
      <c r="D864" s="40">
        <v>1</v>
      </c>
      <c r="E864" s="40"/>
      <c r="F864" s="43">
        <f t="shared" si="26"/>
        <v>0</v>
      </c>
      <c r="G864" s="40"/>
      <c r="H864" s="40"/>
      <c r="I864" s="43"/>
      <c r="J864" s="40">
        <v>1</v>
      </c>
    </row>
    <row r="865" spans="1:10" x14ac:dyDescent="0.35">
      <c r="A865" s="40" t="s">
        <v>1770</v>
      </c>
      <c r="B865" s="40" t="s">
        <v>1771</v>
      </c>
      <c r="C865" s="40" t="s">
        <v>1788</v>
      </c>
      <c r="D865" s="40"/>
      <c r="E865" s="40"/>
      <c r="F865" s="43"/>
      <c r="G865" s="40">
        <v>1</v>
      </c>
      <c r="H865" s="40"/>
      <c r="I865" s="43">
        <f t="shared" si="27"/>
        <v>0</v>
      </c>
      <c r="J865" s="40">
        <v>1</v>
      </c>
    </row>
    <row r="866" spans="1:10" x14ac:dyDescent="0.35">
      <c r="A866" s="40" t="s">
        <v>1770</v>
      </c>
      <c r="B866" s="40" t="s">
        <v>1771</v>
      </c>
      <c r="C866" s="40" t="s">
        <v>1789</v>
      </c>
      <c r="D866" s="40">
        <v>1</v>
      </c>
      <c r="E866" s="40"/>
      <c r="F866" s="43">
        <f t="shared" si="26"/>
        <v>0</v>
      </c>
      <c r="G866" s="40"/>
      <c r="H866" s="40"/>
      <c r="I866" s="43"/>
      <c r="J866" s="40">
        <v>1</v>
      </c>
    </row>
    <row r="867" spans="1:10" x14ac:dyDescent="0.35">
      <c r="A867" s="40" t="s">
        <v>1770</v>
      </c>
      <c r="B867" s="40" t="s">
        <v>1771</v>
      </c>
      <c r="C867" s="40" t="s">
        <v>1790</v>
      </c>
      <c r="D867" s="40"/>
      <c r="E867" s="40"/>
      <c r="F867" s="43"/>
      <c r="G867" s="40">
        <v>1</v>
      </c>
      <c r="H867" s="40"/>
      <c r="I867" s="43">
        <f t="shared" si="27"/>
        <v>0</v>
      </c>
      <c r="J867" s="40">
        <v>1</v>
      </c>
    </row>
    <row r="868" spans="1:10" x14ac:dyDescent="0.35">
      <c r="A868" s="40" t="s">
        <v>1770</v>
      </c>
      <c r="B868" s="40" t="s">
        <v>1771</v>
      </c>
      <c r="C868" s="40" t="s">
        <v>1791</v>
      </c>
      <c r="D868" s="40">
        <v>6</v>
      </c>
      <c r="E868" s="40"/>
      <c r="F868" s="43">
        <f t="shared" si="26"/>
        <v>0</v>
      </c>
      <c r="G868" s="40">
        <v>4</v>
      </c>
      <c r="H868" s="40"/>
      <c r="I868" s="43">
        <f t="shared" si="27"/>
        <v>0</v>
      </c>
      <c r="J868" s="40">
        <v>10</v>
      </c>
    </row>
    <row r="869" spans="1:10" x14ac:dyDescent="0.35">
      <c r="A869" s="40" t="s">
        <v>1770</v>
      </c>
      <c r="B869" s="40" t="s">
        <v>1792</v>
      </c>
      <c r="C869" s="40" t="s">
        <v>1793</v>
      </c>
      <c r="D869" s="40">
        <v>21</v>
      </c>
      <c r="E869" s="40"/>
      <c r="F869" s="43">
        <f t="shared" si="26"/>
        <v>0</v>
      </c>
      <c r="G869" s="40">
        <v>6</v>
      </c>
      <c r="H869" s="40"/>
      <c r="I869" s="43">
        <f t="shared" si="27"/>
        <v>0</v>
      </c>
      <c r="J869" s="40">
        <v>27</v>
      </c>
    </row>
    <row r="870" spans="1:10" x14ac:dyDescent="0.35">
      <c r="A870" s="40" t="s">
        <v>1770</v>
      </c>
      <c r="B870" s="40" t="s">
        <v>1792</v>
      </c>
      <c r="C870" s="40" t="s">
        <v>1794</v>
      </c>
      <c r="D870" s="40">
        <v>54</v>
      </c>
      <c r="E870" s="40"/>
      <c r="F870" s="43">
        <f t="shared" si="26"/>
        <v>0</v>
      </c>
      <c r="G870" s="40">
        <v>5</v>
      </c>
      <c r="H870" s="40"/>
      <c r="I870" s="43">
        <f t="shared" si="27"/>
        <v>0</v>
      </c>
      <c r="J870" s="40">
        <v>59</v>
      </c>
    </row>
    <row r="871" spans="1:10" x14ac:dyDescent="0.35">
      <c r="A871" s="40" t="s">
        <v>1770</v>
      </c>
      <c r="B871" s="40" t="s">
        <v>1792</v>
      </c>
      <c r="C871" s="40" t="s">
        <v>1795</v>
      </c>
      <c r="D871" s="40">
        <v>58</v>
      </c>
      <c r="E871" s="40"/>
      <c r="F871" s="43">
        <f t="shared" si="26"/>
        <v>0</v>
      </c>
      <c r="G871" s="40">
        <v>4</v>
      </c>
      <c r="H871" s="40"/>
      <c r="I871" s="43">
        <f t="shared" si="27"/>
        <v>0</v>
      </c>
      <c r="J871" s="40">
        <v>62</v>
      </c>
    </row>
    <row r="872" spans="1:10" x14ac:dyDescent="0.35">
      <c r="A872" s="40" t="s">
        <v>1770</v>
      </c>
      <c r="B872" s="40" t="s">
        <v>1796</v>
      </c>
      <c r="C872" s="40" t="s">
        <v>1797</v>
      </c>
      <c r="D872" s="40">
        <v>19</v>
      </c>
      <c r="E872" s="40"/>
      <c r="F872" s="43">
        <f t="shared" si="26"/>
        <v>0</v>
      </c>
      <c r="G872" s="40">
        <v>4</v>
      </c>
      <c r="H872" s="40"/>
      <c r="I872" s="43">
        <f t="shared" si="27"/>
        <v>0</v>
      </c>
      <c r="J872" s="40">
        <v>23</v>
      </c>
    </row>
    <row r="873" spans="1:10" x14ac:dyDescent="0.35">
      <c r="A873" s="40" t="s">
        <v>1770</v>
      </c>
      <c r="B873" s="40" t="s">
        <v>1796</v>
      </c>
      <c r="C873" s="40" t="s">
        <v>1798</v>
      </c>
      <c r="D873" s="40">
        <v>4</v>
      </c>
      <c r="E873" s="40"/>
      <c r="F873" s="43">
        <f t="shared" si="26"/>
        <v>0</v>
      </c>
      <c r="G873" s="40">
        <v>3</v>
      </c>
      <c r="H873" s="40"/>
      <c r="I873" s="43">
        <f t="shared" si="27"/>
        <v>0</v>
      </c>
      <c r="J873" s="40">
        <v>7</v>
      </c>
    </row>
    <row r="874" spans="1:10" x14ac:dyDescent="0.35">
      <c r="A874" s="40" t="s">
        <v>1770</v>
      </c>
      <c r="B874" s="40" t="s">
        <v>1796</v>
      </c>
      <c r="C874" s="40" t="s">
        <v>1799</v>
      </c>
      <c r="D874" s="40">
        <v>9</v>
      </c>
      <c r="E874" s="40"/>
      <c r="F874" s="43">
        <f t="shared" si="26"/>
        <v>0</v>
      </c>
      <c r="G874" s="40">
        <v>8</v>
      </c>
      <c r="H874" s="40"/>
      <c r="I874" s="43">
        <f t="shared" si="27"/>
        <v>0</v>
      </c>
      <c r="J874" s="40">
        <v>17</v>
      </c>
    </row>
    <row r="875" spans="1:10" x14ac:dyDescent="0.35">
      <c r="A875" s="40" t="s">
        <v>1770</v>
      </c>
      <c r="B875" s="40" t="s">
        <v>1796</v>
      </c>
      <c r="C875" s="40" t="s">
        <v>1800</v>
      </c>
      <c r="D875" s="40">
        <v>12</v>
      </c>
      <c r="E875" s="40"/>
      <c r="F875" s="43">
        <f t="shared" si="26"/>
        <v>0</v>
      </c>
      <c r="G875" s="40">
        <v>3</v>
      </c>
      <c r="H875" s="40"/>
      <c r="I875" s="43">
        <f t="shared" si="27"/>
        <v>0</v>
      </c>
      <c r="J875" s="40">
        <v>15</v>
      </c>
    </row>
    <row r="876" spans="1:10" x14ac:dyDescent="0.35">
      <c r="A876" s="40" t="s">
        <v>1770</v>
      </c>
      <c r="B876" s="40" t="s">
        <v>1801</v>
      </c>
      <c r="C876" s="40" t="s">
        <v>1802</v>
      </c>
      <c r="D876" s="40">
        <v>3</v>
      </c>
      <c r="E876" s="40"/>
      <c r="F876" s="43">
        <f t="shared" si="26"/>
        <v>0</v>
      </c>
      <c r="G876" s="40">
        <v>7</v>
      </c>
      <c r="H876" s="40"/>
      <c r="I876" s="43">
        <f t="shared" si="27"/>
        <v>0</v>
      </c>
      <c r="J876" s="40">
        <v>10</v>
      </c>
    </row>
    <row r="877" spans="1:10" x14ac:dyDescent="0.35">
      <c r="A877" s="40" t="s">
        <v>1770</v>
      </c>
      <c r="B877" s="40" t="s">
        <v>1801</v>
      </c>
      <c r="C877" s="40" t="s">
        <v>1803</v>
      </c>
      <c r="D877" s="40"/>
      <c r="E877" s="40"/>
      <c r="F877" s="43"/>
      <c r="G877" s="40">
        <v>2</v>
      </c>
      <c r="H877" s="40"/>
      <c r="I877" s="43">
        <f t="shared" si="27"/>
        <v>0</v>
      </c>
      <c r="J877" s="40">
        <v>2</v>
      </c>
    </row>
    <row r="878" spans="1:10" x14ac:dyDescent="0.35">
      <c r="A878" s="40" t="s">
        <v>1770</v>
      </c>
      <c r="B878" s="40" t="s">
        <v>1801</v>
      </c>
      <c r="C878" s="40" t="s">
        <v>1804</v>
      </c>
      <c r="D878" s="40">
        <v>6</v>
      </c>
      <c r="E878" s="40"/>
      <c r="F878" s="43">
        <f t="shared" si="26"/>
        <v>0</v>
      </c>
      <c r="G878" s="40">
        <v>1</v>
      </c>
      <c r="H878" s="40"/>
      <c r="I878" s="43">
        <f t="shared" si="27"/>
        <v>0</v>
      </c>
      <c r="J878" s="40">
        <v>7</v>
      </c>
    </row>
    <row r="879" spans="1:10" x14ac:dyDescent="0.35">
      <c r="A879" s="40" t="s">
        <v>1770</v>
      </c>
      <c r="B879" s="40" t="s">
        <v>1801</v>
      </c>
      <c r="C879" s="40" t="s">
        <v>1805</v>
      </c>
      <c r="D879" s="40"/>
      <c r="E879" s="40"/>
      <c r="F879" s="43"/>
      <c r="G879" s="40">
        <v>3</v>
      </c>
      <c r="H879" s="40"/>
      <c r="I879" s="43">
        <f t="shared" si="27"/>
        <v>0</v>
      </c>
      <c r="J879" s="40">
        <v>3</v>
      </c>
    </row>
    <row r="880" spans="1:10" x14ac:dyDescent="0.35">
      <c r="A880" s="40" t="s">
        <v>1770</v>
      </c>
      <c r="B880" s="40" t="s">
        <v>1801</v>
      </c>
      <c r="C880" s="40" t="s">
        <v>1806</v>
      </c>
      <c r="D880" s="40">
        <v>6</v>
      </c>
      <c r="E880" s="40"/>
      <c r="F880" s="43">
        <f t="shared" si="26"/>
        <v>0</v>
      </c>
      <c r="G880" s="40">
        <v>4</v>
      </c>
      <c r="H880" s="40"/>
      <c r="I880" s="43">
        <f t="shared" si="27"/>
        <v>0</v>
      </c>
      <c r="J880" s="40">
        <v>10</v>
      </c>
    </row>
    <row r="881" spans="1:10" x14ac:dyDescent="0.35">
      <c r="A881" s="40" t="s">
        <v>1770</v>
      </c>
      <c r="B881" s="40" t="s">
        <v>1801</v>
      </c>
      <c r="C881" s="40" t="s">
        <v>1807</v>
      </c>
      <c r="D881" s="40">
        <v>4</v>
      </c>
      <c r="E881" s="40"/>
      <c r="F881" s="43">
        <f t="shared" si="26"/>
        <v>0</v>
      </c>
      <c r="G881" s="40">
        <v>3</v>
      </c>
      <c r="H881" s="40"/>
      <c r="I881" s="43">
        <f t="shared" si="27"/>
        <v>0</v>
      </c>
      <c r="J881" s="40">
        <v>7</v>
      </c>
    </row>
    <row r="882" spans="1:10" x14ac:dyDescent="0.35">
      <c r="A882" s="40" t="s">
        <v>1770</v>
      </c>
      <c r="B882" s="40" t="s">
        <v>1801</v>
      </c>
      <c r="C882" s="40" t="s">
        <v>1808</v>
      </c>
      <c r="D882" s="40">
        <v>124</v>
      </c>
      <c r="E882" s="40"/>
      <c r="F882" s="43">
        <f t="shared" si="26"/>
        <v>0</v>
      </c>
      <c r="G882" s="40">
        <v>102</v>
      </c>
      <c r="H882" s="40">
        <v>1</v>
      </c>
      <c r="I882" s="43">
        <f t="shared" si="27"/>
        <v>9.8039215686274508E-3</v>
      </c>
      <c r="J882" s="40">
        <v>226</v>
      </c>
    </row>
    <row r="883" spans="1:10" x14ac:dyDescent="0.35">
      <c r="A883" s="40" t="s">
        <v>1770</v>
      </c>
      <c r="B883" s="40" t="s">
        <v>1801</v>
      </c>
      <c r="C883" s="40" t="s">
        <v>1809</v>
      </c>
      <c r="D883" s="40">
        <v>6</v>
      </c>
      <c r="E883" s="40"/>
      <c r="F883" s="43">
        <f t="shared" si="26"/>
        <v>0</v>
      </c>
      <c r="G883" s="40">
        <v>2</v>
      </c>
      <c r="H883" s="40"/>
      <c r="I883" s="43">
        <f t="shared" si="27"/>
        <v>0</v>
      </c>
      <c r="J883" s="40">
        <v>8</v>
      </c>
    </row>
    <row r="884" spans="1:10" x14ac:dyDescent="0.35">
      <c r="A884" s="40" t="s">
        <v>1770</v>
      </c>
      <c r="B884" s="40" t="s">
        <v>1801</v>
      </c>
      <c r="C884" s="40" t="s">
        <v>1810</v>
      </c>
      <c r="D884" s="40">
        <v>7</v>
      </c>
      <c r="E884" s="40"/>
      <c r="F884" s="43">
        <f t="shared" si="26"/>
        <v>0</v>
      </c>
      <c r="G884" s="40">
        <v>5</v>
      </c>
      <c r="H884" s="40"/>
      <c r="I884" s="43">
        <f t="shared" si="27"/>
        <v>0</v>
      </c>
      <c r="J884" s="40">
        <v>12</v>
      </c>
    </row>
    <row r="885" spans="1:10" x14ac:dyDescent="0.35">
      <c r="A885" s="40" t="s">
        <v>1770</v>
      </c>
      <c r="B885" s="40" t="s">
        <v>1801</v>
      </c>
      <c r="C885" s="40" t="s">
        <v>1811</v>
      </c>
      <c r="D885" s="40">
        <v>1</v>
      </c>
      <c r="E885" s="40"/>
      <c r="F885" s="43">
        <f t="shared" si="26"/>
        <v>0</v>
      </c>
      <c r="G885" s="40">
        <v>1</v>
      </c>
      <c r="H885" s="40"/>
      <c r="I885" s="43">
        <f t="shared" si="27"/>
        <v>0</v>
      </c>
      <c r="J885" s="40">
        <v>2</v>
      </c>
    </row>
    <row r="886" spans="1:10" x14ac:dyDescent="0.35">
      <c r="A886" s="40" t="s">
        <v>1770</v>
      </c>
      <c r="B886" s="40" t="s">
        <v>1801</v>
      </c>
      <c r="C886" s="40" t="s">
        <v>1812</v>
      </c>
      <c r="D886" s="40">
        <v>4</v>
      </c>
      <c r="E886" s="40"/>
      <c r="F886" s="43">
        <f t="shared" si="26"/>
        <v>0</v>
      </c>
      <c r="G886" s="40">
        <v>1</v>
      </c>
      <c r="H886" s="40"/>
      <c r="I886" s="43">
        <f t="shared" si="27"/>
        <v>0</v>
      </c>
      <c r="J886" s="40">
        <v>5</v>
      </c>
    </row>
    <row r="887" spans="1:10" x14ac:dyDescent="0.35">
      <c r="A887" s="40" t="s">
        <v>1770</v>
      </c>
      <c r="B887" s="40" t="s">
        <v>1801</v>
      </c>
      <c r="C887" s="40" t="s">
        <v>1813</v>
      </c>
      <c r="D887" s="40">
        <v>11</v>
      </c>
      <c r="E887" s="40"/>
      <c r="F887" s="43">
        <f t="shared" si="26"/>
        <v>0</v>
      </c>
      <c r="G887" s="40">
        <v>5</v>
      </c>
      <c r="H887" s="40"/>
      <c r="I887" s="43">
        <f t="shared" si="27"/>
        <v>0</v>
      </c>
      <c r="J887" s="40">
        <v>16</v>
      </c>
    </row>
    <row r="888" spans="1:10" x14ac:dyDescent="0.35">
      <c r="A888" s="40" t="s">
        <v>1770</v>
      </c>
      <c r="B888" s="40" t="s">
        <v>1801</v>
      </c>
      <c r="C888" s="40" t="s">
        <v>1814</v>
      </c>
      <c r="D888" s="40"/>
      <c r="E888" s="40"/>
      <c r="F888" s="43"/>
      <c r="G888" s="40">
        <v>1</v>
      </c>
      <c r="H888" s="40"/>
      <c r="I888" s="43">
        <f t="shared" si="27"/>
        <v>0</v>
      </c>
      <c r="J888" s="40">
        <v>1</v>
      </c>
    </row>
    <row r="889" spans="1:10" x14ac:dyDescent="0.35">
      <c r="A889" s="40" t="s">
        <v>1770</v>
      </c>
      <c r="B889" s="40" t="s">
        <v>1801</v>
      </c>
      <c r="C889" s="40" t="s">
        <v>1815</v>
      </c>
      <c r="D889" s="40">
        <v>2</v>
      </c>
      <c r="E889" s="40"/>
      <c r="F889" s="43">
        <f t="shared" si="26"/>
        <v>0</v>
      </c>
      <c r="G889" s="40">
        <v>1</v>
      </c>
      <c r="H889" s="40"/>
      <c r="I889" s="43">
        <f t="shared" si="27"/>
        <v>0</v>
      </c>
      <c r="J889" s="40">
        <v>3</v>
      </c>
    </row>
    <row r="890" spans="1:10" x14ac:dyDescent="0.35">
      <c r="A890" s="40" t="s">
        <v>1770</v>
      </c>
      <c r="B890" s="40" t="s">
        <v>1801</v>
      </c>
      <c r="C890" s="40" t="s">
        <v>1816</v>
      </c>
      <c r="D890" s="40">
        <v>3</v>
      </c>
      <c r="E890" s="40"/>
      <c r="F890" s="43">
        <f t="shared" si="26"/>
        <v>0</v>
      </c>
      <c r="G890" s="40">
        <v>2</v>
      </c>
      <c r="H890" s="40"/>
      <c r="I890" s="43">
        <f t="shared" si="27"/>
        <v>0</v>
      </c>
      <c r="J890" s="40">
        <v>5</v>
      </c>
    </row>
    <row r="891" spans="1:10" x14ac:dyDescent="0.35">
      <c r="A891" s="40" t="s">
        <v>1770</v>
      </c>
      <c r="B891" s="40" t="s">
        <v>1801</v>
      </c>
      <c r="C891" s="40" t="s">
        <v>1817</v>
      </c>
      <c r="D891" s="40">
        <v>4</v>
      </c>
      <c r="E891" s="40"/>
      <c r="F891" s="43">
        <f t="shared" si="26"/>
        <v>0</v>
      </c>
      <c r="G891" s="40"/>
      <c r="H891" s="40"/>
      <c r="I891" s="43"/>
      <c r="J891" s="40">
        <v>4</v>
      </c>
    </row>
    <row r="892" spans="1:10" x14ac:dyDescent="0.35">
      <c r="A892" s="40" t="s">
        <v>1770</v>
      </c>
      <c r="B892" s="40" t="s">
        <v>1801</v>
      </c>
      <c r="C892" s="40" t="s">
        <v>1818</v>
      </c>
      <c r="D892" s="40">
        <v>1</v>
      </c>
      <c r="E892" s="40"/>
      <c r="F892" s="43">
        <f t="shared" si="26"/>
        <v>0</v>
      </c>
      <c r="G892" s="40">
        <v>4</v>
      </c>
      <c r="H892" s="40"/>
      <c r="I892" s="43">
        <f t="shared" si="27"/>
        <v>0</v>
      </c>
      <c r="J892" s="40">
        <v>5</v>
      </c>
    </row>
    <row r="893" spans="1:10" x14ac:dyDescent="0.35">
      <c r="A893" s="40" t="s">
        <v>1770</v>
      </c>
      <c r="B893" s="40" t="s">
        <v>1801</v>
      </c>
      <c r="C893" s="40" t="s">
        <v>1819</v>
      </c>
      <c r="D893" s="40">
        <v>3</v>
      </c>
      <c r="E893" s="40"/>
      <c r="F893" s="43">
        <f t="shared" si="26"/>
        <v>0</v>
      </c>
      <c r="G893" s="40">
        <v>4</v>
      </c>
      <c r="H893" s="40"/>
      <c r="I893" s="43">
        <f t="shared" si="27"/>
        <v>0</v>
      </c>
      <c r="J893" s="40">
        <v>7</v>
      </c>
    </row>
    <row r="894" spans="1:10" x14ac:dyDescent="0.35">
      <c r="A894" s="40" t="s">
        <v>1770</v>
      </c>
      <c r="B894" s="40" t="s">
        <v>1801</v>
      </c>
      <c r="C894" s="40" t="s">
        <v>1820</v>
      </c>
      <c r="D894" s="40">
        <v>4</v>
      </c>
      <c r="E894" s="40"/>
      <c r="F894" s="43">
        <f t="shared" si="26"/>
        <v>0</v>
      </c>
      <c r="G894" s="40">
        <v>10</v>
      </c>
      <c r="H894" s="40"/>
      <c r="I894" s="43">
        <f t="shared" si="27"/>
        <v>0</v>
      </c>
      <c r="J894" s="40">
        <v>14</v>
      </c>
    </row>
    <row r="895" spans="1:10" x14ac:dyDescent="0.35">
      <c r="A895" s="40" t="s">
        <v>1770</v>
      </c>
      <c r="B895" s="40" t="s">
        <v>1801</v>
      </c>
      <c r="C895" s="40" t="s">
        <v>1821</v>
      </c>
      <c r="D895" s="40">
        <v>12</v>
      </c>
      <c r="E895" s="40"/>
      <c r="F895" s="43">
        <f t="shared" si="26"/>
        <v>0</v>
      </c>
      <c r="G895" s="40">
        <v>2</v>
      </c>
      <c r="H895" s="40"/>
      <c r="I895" s="43">
        <f t="shared" si="27"/>
        <v>0</v>
      </c>
      <c r="J895" s="40">
        <v>14</v>
      </c>
    </row>
    <row r="896" spans="1:10" x14ac:dyDescent="0.35">
      <c r="A896" s="40" t="s">
        <v>1770</v>
      </c>
      <c r="B896" s="40" t="s">
        <v>1801</v>
      </c>
      <c r="C896" s="40" t="s">
        <v>1822</v>
      </c>
      <c r="D896" s="40">
        <v>36</v>
      </c>
      <c r="E896" s="40"/>
      <c r="F896" s="43">
        <f t="shared" si="26"/>
        <v>0</v>
      </c>
      <c r="G896" s="40">
        <v>14</v>
      </c>
      <c r="H896" s="40"/>
      <c r="I896" s="43">
        <f t="shared" si="27"/>
        <v>0</v>
      </c>
      <c r="J896" s="40">
        <v>50</v>
      </c>
    </row>
    <row r="897" spans="1:10" x14ac:dyDescent="0.35">
      <c r="A897" s="40" t="s">
        <v>1770</v>
      </c>
      <c r="B897" s="40" t="s">
        <v>1801</v>
      </c>
      <c r="C897" s="40" t="s">
        <v>1823</v>
      </c>
      <c r="D897" s="40">
        <v>12</v>
      </c>
      <c r="E897" s="40"/>
      <c r="F897" s="43">
        <f t="shared" si="26"/>
        <v>0</v>
      </c>
      <c r="G897" s="40"/>
      <c r="H897" s="40"/>
      <c r="I897" s="43"/>
      <c r="J897" s="40">
        <v>12</v>
      </c>
    </row>
    <row r="898" spans="1:10" x14ac:dyDescent="0.35">
      <c r="A898" s="40" t="s">
        <v>1770</v>
      </c>
      <c r="B898" s="40" t="s">
        <v>1801</v>
      </c>
      <c r="C898" s="40" t="s">
        <v>1824</v>
      </c>
      <c r="D898" s="40">
        <v>1</v>
      </c>
      <c r="E898" s="40"/>
      <c r="F898" s="43">
        <f t="shared" si="26"/>
        <v>0</v>
      </c>
      <c r="G898" s="40">
        <v>4</v>
      </c>
      <c r="H898" s="40"/>
      <c r="I898" s="43">
        <f t="shared" si="27"/>
        <v>0</v>
      </c>
      <c r="J898" s="40">
        <v>5</v>
      </c>
    </row>
    <row r="899" spans="1:10" x14ac:dyDescent="0.35">
      <c r="A899" s="40" t="s">
        <v>1770</v>
      </c>
      <c r="B899" s="40" t="s">
        <v>1801</v>
      </c>
      <c r="C899" s="40" t="s">
        <v>1825</v>
      </c>
      <c r="D899" s="40">
        <v>9</v>
      </c>
      <c r="E899" s="40"/>
      <c r="F899" s="43">
        <f t="shared" si="26"/>
        <v>0</v>
      </c>
      <c r="G899" s="40">
        <v>14</v>
      </c>
      <c r="H899" s="40"/>
      <c r="I899" s="43">
        <f t="shared" si="27"/>
        <v>0</v>
      </c>
      <c r="J899" s="40">
        <v>23</v>
      </c>
    </row>
    <row r="900" spans="1:10" x14ac:dyDescent="0.35">
      <c r="A900" s="40" t="s">
        <v>1770</v>
      </c>
      <c r="B900" s="40" t="s">
        <v>1801</v>
      </c>
      <c r="C900" s="40" t="s">
        <v>1826</v>
      </c>
      <c r="D900" s="40">
        <v>7</v>
      </c>
      <c r="E900" s="40"/>
      <c r="F900" s="43">
        <f t="shared" ref="F900:F963" si="28">E900/D900</f>
        <v>0</v>
      </c>
      <c r="G900" s="40">
        <v>3</v>
      </c>
      <c r="H900" s="40"/>
      <c r="I900" s="43">
        <f t="shared" ref="I900:I963" si="29">H900/G900</f>
        <v>0</v>
      </c>
      <c r="J900" s="40">
        <v>10</v>
      </c>
    </row>
    <row r="901" spans="1:10" x14ac:dyDescent="0.35">
      <c r="A901" s="40" t="s">
        <v>1770</v>
      </c>
      <c r="B901" s="40" t="s">
        <v>1801</v>
      </c>
      <c r="C901" s="40" t="s">
        <v>1827</v>
      </c>
      <c r="D901" s="40">
        <v>19</v>
      </c>
      <c r="E901" s="40"/>
      <c r="F901" s="43">
        <f t="shared" si="28"/>
        <v>0</v>
      </c>
      <c r="G901" s="40">
        <v>11</v>
      </c>
      <c r="H901" s="40"/>
      <c r="I901" s="43">
        <f t="shared" si="29"/>
        <v>0</v>
      </c>
      <c r="J901" s="40">
        <v>30</v>
      </c>
    </row>
    <row r="902" spans="1:10" x14ac:dyDescent="0.35">
      <c r="A902" s="40" t="s">
        <v>1770</v>
      </c>
      <c r="B902" s="40" t="s">
        <v>1801</v>
      </c>
      <c r="C902" s="40" t="s">
        <v>1828</v>
      </c>
      <c r="D902" s="40">
        <v>1</v>
      </c>
      <c r="E902" s="40"/>
      <c r="F902" s="43">
        <f t="shared" si="28"/>
        <v>0</v>
      </c>
      <c r="G902" s="40">
        <v>4</v>
      </c>
      <c r="H902" s="40"/>
      <c r="I902" s="43">
        <f t="shared" si="29"/>
        <v>0</v>
      </c>
      <c r="J902" s="40">
        <v>5</v>
      </c>
    </row>
    <row r="903" spans="1:10" x14ac:dyDescent="0.35">
      <c r="A903" s="40" t="s">
        <v>1770</v>
      </c>
      <c r="B903" s="40" t="s">
        <v>1801</v>
      </c>
      <c r="C903" s="40" t="s">
        <v>1829</v>
      </c>
      <c r="D903" s="40">
        <v>8</v>
      </c>
      <c r="E903" s="40"/>
      <c r="F903" s="43">
        <f t="shared" si="28"/>
        <v>0</v>
      </c>
      <c r="G903" s="40">
        <v>3</v>
      </c>
      <c r="H903" s="40"/>
      <c r="I903" s="43">
        <f t="shared" si="29"/>
        <v>0</v>
      </c>
      <c r="J903" s="40">
        <v>11</v>
      </c>
    </row>
    <row r="904" spans="1:10" x14ac:dyDescent="0.35">
      <c r="A904" s="40" t="s">
        <v>1770</v>
      </c>
      <c r="B904" s="40" t="s">
        <v>1801</v>
      </c>
      <c r="C904" s="40" t="s">
        <v>1830</v>
      </c>
      <c r="D904" s="40">
        <v>1</v>
      </c>
      <c r="E904" s="40"/>
      <c r="F904" s="43">
        <f t="shared" si="28"/>
        <v>0</v>
      </c>
      <c r="G904" s="40"/>
      <c r="H904" s="40"/>
      <c r="I904" s="43"/>
      <c r="J904" s="40">
        <v>1</v>
      </c>
    </row>
    <row r="905" spans="1:10" x14ac:dyDescent="0.35">
      <c r="A905" s="40" t="s">
        <v>1770</v>
      </c>
      <c r="B905" s="40" t="s">
        <v>1801</v>
      </c>
      <c r="C905" s="40" t="s">
        <v>1831</v>
      </c>
      <c r="D905" s="40">
        <v>2</v>
      </c>
      <c r="E905" s="40"/>
      <c r="F905" s="43">
        <f t="shared" si="28"/>
        <v>0</v>
      </c>
      <c r="G905" s="40"/>
      <c r="H905" s="40"/>
      <c r="I905" s="43"/>
      <c r="J905" s="40">
        <v>2</v>
      </c>
    </row>
    <row r="906" spans="1:10" x14ac:dyDescent="0.35">
      <c r="A906" s="40" t="s">
        <v>1770</v>
      </c>
      <c r="B906" s="40" t="s">
        <v>1801</v>
      </c>
      <c r="C906" s="40" t="s">
        <v>1832</v>
      </c>
      <c r="D906" s="40">
        <v>2</v>
      </c>
      <c r="E906" s="40"/>
      <c r="F906" s="43">
        <f t="shared" si="28"/>
        <v>0</v>
      </c>
      <c r="G906" s="40">
        <v>1</v>
      </c>
      <c r="H906" s="40"/>
      <c r="I906" s="43">
        <f t="shared" si="29"/>
        <v>0</v>
      </c>
      <c r="J906" s="40">
        <v>3</v>
      </c>
    </row>
    <row r="907" spans="1:10" x14ac:dyDescent="0.35">
      <c r="A907" s="40" t="s">
        <v>1770</v>
      </c>
      <c r="B907" s="40" t="s">
        <v>1801</v>
      </c>
      <c r="C907" s="40" t="s">
        <v>1833</v>
      </c>
      <c r="D907" s="40">
        <v>1</v>
      </c>
      <c r="E907" s="40"/>
      <c r="F907" s="43">
        <f t="shared" si="28"/>
        <v>0</v>
      </c>
      <c r="G907" s="40"/>
      <c r="H907" s="40"/>
      <c r="I907" s="43"/>
      <c r="J907" s="40">
        <v>1</v>
      </c>
    </row>
    <row r="908" spans="1:10" x14ac:dyDescent="0.35">
      <c r="A908" s="40" t="s">
        <v>1770</v>
      </c>
      <c r="B908" s="40" t="s">
        <v>1801</v>
      </c>
      <c r="C908" s="40" t="s">
        <v>1834</v>
      </c>
      <c r="D908" s="40"/>
      <c r="E908" s="40"/>
      <c r="F908" s="43"/>
      <c r="G908" s="40">
        <v>8</v>
      </c>
      <c r="H908" s="40"/>
      <c r="I908" s="43">
        <f t="shared" si="29"/>
        <v>0</v>
      </c>
      <c r="J908" s="40">
        <v>8</v>
      </c>
    </row>
    <row r="909" spans="1:10" x14ac:dyDescent="0.35">
      <c r="A909" s="40" t="s">
        <v>1770</v>
      </c>
      <c r="B909" s="40" t="s">
        <v>1801</v>
      </c>
      <c r="C909" s="40" t="s">
        <v>1835</v>
      </c>
      <c r="D909" s="40"/>
      <c r="E909" s="40"/>
      <c r="F909" s="43"/>
      <c r="G909" s="40">
        <v>2</v>
      </c>
      <c r="H909" s="40"/>
      <c r="I909" s="43">
        <f t="shared" si="29"/>
        <v>0</v>
      </c>
      <c r="J909" s="40">
        <v>2</v>
      </c>
    </row>
    <row r="910" spans="1:10" x14ac:dyDescent="0.35">
      <c r="A910" s="40" t="s">
        <v>1770</v>
      </c>
      <c r="B910" s="40" t="s">
        <v>1801</v>
      </c>
      <c r="C910" s="40" t="s">
        <v>1836</v>
      </c>
      <c r="D910" s="40">
        <v>4</v>
      </c>
      <c r="E910" s="40"/>
      <c r="F910" s="43">
        <f t="shared" si="28"/>
        <v>0</v>
      </c>
      <c r="G910" s="40">
        <v>12</v>
      </c>
      <c r="H910" s="40"/>
      <c r="I910" s="43">
        <f t="shared" si="29"/>
        <v>0</v>
      </c>
      <c r="J910" s="40">
        <v>16</v>
      </c>
    </row>
    <row r="911" spans="1:10" x14ac:dyDescent="0.35">
      <c r="A911" s="40" t="s">
        <v>1770</v>
      </c>
      <c r="B911" s="40" t="s">
        <v>1801</v>
      </c>
      <c r="C911" s="40" t="s">
        <v>1837</v>
      </c>
      <c r="D911" s="40">
        <v>30</v>
      </c>
      <c r="E911" s="40"/>
      <c r="F911" s="43">
        <f t="shared" si="28"/>
        <v>0</v>
      </c>
      <c r="G911" s="40">
        <v>17</v>
      </c>
      <c r="H911" s="40"/>
      <c r="I911" s="43">
        <f t="shared" si="29"/>
        <v>0</v>
      </c>
      <c r="J911" s="40">
        <v>47</v>
      </c>
    </row>
    <row r="912" spans="1:10" x14ac:dyDescent="0.35">
      <c r="A912" s="40" t="s">
        <v>1770</v>
      </c>
      <c r="B912" s="40" t="s">
        <v>1801</v>
      </c>
      <c r="C912" s="40" t="s">
        <v>1838</v>
      </c>
      <c r="D912" s="40"/>
      <c r="E912" s="40"/>
      <c r="F912" s="43"/>
      <c r="G912" s="40">
        <v>1</v>
      </c>
      <c r="H912" s="40"/>
      <c r="I912" s="43">
        <f t="shared" si="29"/>
        <v>0</v>
      </c>
      <c r="J912" s="40">
        <v>1</v>
      </c>
    </row>
    <row r="913" spans="1:10" x14ac:dyDescent="0.35">
      <c r="A913" s="40" t="s">
        <v>1770</v>
      </c>
      <c r="B913" s="40" t="s">
        <v>1801</v>
      </c>
      <c r="C913" s="40" t="s">
        <v>1839</v>
      </c>
      <c r="D913" s="40">
        <v>9</v>
      </c>
      <c r="E913" s="40"/>
      <c r="F913" s="43">
        <f t="shared" si="28"/>
        <v>0</v>
      </c>
      <c r="G913" s="40">
        <v>29</v>
      </c>
      <c r="H913" s="40"/>
      <c r="I913" s="43">
        <f t="shared" si="29"/>
        <v>0</v>
      </c>
      <c r="J913" s="40">
        <v>38</v>
      </c>
    </row>
    <row r="914" spans="1:10" x14ac:dyDescent="0.35">
      <c r="A914" s="40" t="s">
        <v>1770</v>
      </c>
      <c r="B914" s="40" t="s">
        <v>1801</v>
      </c>
      <c r="C914" s="40" t="s">
        <v>1840</v>
      </c>
      <c r="D914" s="40">
        <v>1</v>
      </c>
      <c r="E914" s="40"/>
      <c r="F914" s="43">
        <f t="shared" si="28"/>
        <v>0</v>
      </c>
      <c r="G914" s="40"/>
      <c r="H914" s="40"/>
      <c r="I914" s="43"/>
      <c r="J914" s="40">
        <v>1</v>
      </c>
    </row>
    <row r="915" spans="1:10" x14ac:dyDescent="0.35">
      <c r="A915" s="40" t="s">
        <v>1770</v>
      </c>
      <c r="B915" s="40" t="s">
        <v>1801</v>
      </c>
      <c r="C915" s="40" t="s">
        <v>1841</v>
      </c>
      <c r="D915" s="40">
        <v>19</v>
      </c>
      <c r="E915" s="40"/>
      <c r="F915" s="43">
        <f t="shared" si="28"/>
        <v>0</v>
      </c>
      <c r="G915" s="40">
        <v>9</v>
      </c>
      <c r="H915" s="40"/>
      <c r="I915" s="43">
        <f t="shared" si="29"/>
        <v>0</v>
      </c>
      <c r="J915" s="40">
        <v>28</v>
      </c>
    </row>
    <row r="916" spans="1:10" x14ac:dyDescent="0.35">
      <c r="A916" s="40" t="s">
        <v>1770</v>
      </c>
      <c r="B916" s="40" t="s">
        <v>1801</v>
      </c>
      <c r="C916" s="40" t="s">
        <v>1842</v>
      </c>
      <c r="D916" s="40">
        <v>2</v>
      </c>
      <c r="E916" s="40"/>
      <c r="F916" s="43">
        <f t="shared" si="28"/>
        <v>0</v>
      </c>
      <c r="G916" s="40">
        <v>2</v>
      </c>
      <c r="H916" s="40"/>
      <c r="I916" s="43">
        <f t="shared" si="29"/>
        <v>0</v>
      </c>
      <c r="J916" s="40">
        <v>4</v>
      </c>
    </row>
    <row r="917" spans="1:10" x14ac:dyDescent="0.35">
      <c r="A917" s="40" t="s">
        <v>1770</v>
      </c>
      <c r="B917" s="40" t="s">
        <v>1801</v>
      </c>
      <c r="C917" s="40" t="s">
        <v>1843</v>
      </c>
      <c r="D917" s="40">
        <v>2</v>
      </c>
      <c r="E917" s="40"/>
      <c r="F917" s="43">
        <f t="shared" si="28"/>
        <v>0</v>
      </c>
      <c r="G917" s="40"/>
      <c r="H917" s="40"/>
      <c r="I917" s="43"/>
      <c r="J917" s="40">
        <v>2</v>
      </c>
    </row>
    <row r="918" spans="1:10" x14ac:dyDescent="0.35">
      <c r="A918" s="40" t="s">
        <v>1770</v>
      </c>
      <c r="B918" s="40" t="s">
        <v>1801</v>
      </c>
      <c r="C918" s="40" t="s">
        <v>1844</v>
      </c>
      <c r="D918" s="40">
        <v>8</v>
      </c>
      <c r="E918" s="40"/>
      <c r="F918" s="43">
        <f t="shared" si="28"/>
        <v>0</v>
      </c>
      <c r="G918" s="40">
        <v>9</v>
      </c>
      <c r="H918" s="40"/>
      <c r="I918" s="43">
        <f t="shared" si="29"/>
        <v>0</v>
      </c>
      <c r="J918" s="40">
        <v>17</v>
      </c>
    </row>
    <row r="919" spans="1:10" x14ac:dyDescent="0.35">
      <c r="A919" s="40" t="s">
        <v>1770</v>
      </c>
      <c r="B919" s="40" t="s">
        <v>1801</v>
      </c>
      <c r="C919" s="40" t="s">
        <v>1845</v>
      </c>
      <c r="D919" s="40">
        <v>5</v>
      </c>
      <c r="E919" s="40"/>
      <c r="F919" s="43">
        <f t="shared" si="28"/>
        <v>0</v>
      </c>
      <c r="G919" s="40">
        <v>6</v>
      </c>
      <c r="H919" s="40"/>
      <c r="I919" s="43">
        <f t="shared" si="29"/>
        <v>0</v>
      </c>
      <c r="J919" s="40">
        <v>11</v>
      </c>
    </row>
    <row r="920" spans="1:10" x14ac:dyDescent="0.35">
      <c r="A920" s="40" t="s">
        <v>1770</v>
      </c>
      <c r="B920" s="40" t="s">
        <v>1801</v>
      </c>
      <c r="C920" s="40" t="s">
        <v>1846</v>
      </c>
      <c r="D920" s="40">
        <v>12</v>
      </c>
      <c r="E920" s="40"/>
      <c r="F920" s="43">
        <f t="shared" si="28"/>
        <v>0</v>
      </c>
      <c r="G920" s="40">
        <v>1</v>
      </c>
      <c r="H920" s="40"/>
      <c r="I920" s="43">
        <f t="shared" si="29"/>
        <v>0</v>
      </c>
      <c r="J920" s="40">
        <v>13</v>
      </c>
    </row>
    <row r="921" spans="1:10" x14ac:dyDescent="0.35">
      <c r="A921" s="40" t="s">
        <v>1770</v>
      </c>
      <c r="B921" s="40" t="s">
        <v>1801</v>
      </c>
      <c r="C921" s="40" t="s">
        <v>1847</v>
      </c>
      <c r="D921" s="40">
        <v>7</v>
      </c>
      <c r="E921" s="40"/>
      <c r="F921" s="43">
        <f t="shared" si="28"/>
        <v>0</v>
      </c>
      <c r="G921" s="40">
        <v>6</v>
      </c>
      <c r="H921" s="40"/>
      <c r="I921" s="43">
        <f t="shared" si="29"/>
        <v>0</v>
      </c>
      <c r="J921" s="40">
        <v>13</v>
      </c>
    </row>
    <row r="922" spans="1:10" x14ac:dyDescent="0.35">
      <c r="A922" s="40" t="s">
        <v>1770</v>
      </c>
      <c r="B922" s="40" t="s">
        <v>1801</v>
      </c>
      <c r="C922" s="40" t="s">
        <v>1848</v>
      </c>
      <c r="D922" s="40">
        <v>6</v>
      </c>
      <c r="E922" s="40"/>
      <c r="F922" s="43">
        <f t="shared" si="28"/>
        <v>0</v>
      </c>
      <c r="G922" s="40">
        <v>2</v>
      </c>
      <c r="H922" s="40"/>
      <c r="I922" s="43">
        <f t="shared" si="29"/>
        <v>0</v>
      </c>
      <c r="J922" s="40">
        <v>8</v>
      </c>
    </row>
    <row r="923" spans="1:10" x14ac:dyDescent="0.35">
      <c r="A923" s="40" t="s">
        <v>1770</v>
      </c>
      <c r="B923" s="40" t="s">
        <v>1801</v>
      </c>
      <c r="C923" s="40" t="s">
        <v>1849</v>
      </c>
      <c r="D923" s="40">
        <v>3</v>
      </c>
      <c r="E923" s="40"/>
      <c r="F923" s="43">
        <f t="shared" si="28"/>
        <v>0</v>
      </c>
      <c r="G923" s="40">
        <v>5</v>
      </c>
      <c r="H923" s="40"/>
      <c r="I923" s="43">
        <f t="shared" si="29"/>
        <v>0</v>
      </c>
      <c r="J923" s="40">
        <v>8</v>
      </c>
    </row>
    <row r="924" spans="1:10" x14ac:dyDescent="0.35">
      <c r="A924" s="40" t="s">
        <v>1770</v>
      </c>
      <c r="B924" s="40" t="s">
        <v>1801</v>
      </c>
      <c r="C924" s="40" t="s">
        <v>1850</v>
      </c>
      <c r="D924" s="40"/>
      <c r="E924" s="40"/>
      <c r="F924" s="43"/>
      <c r="G924" s="40">
        <v>8</v>
      </c>
      <c r="H924" s="40"/>
      <c r="I924" s="43">
        <f t="shared" si="29"/>
        <v>0</v>
      </c>
      <c r="J924" s="40">
        <v>8</v>
      </c>
    </row>
    <row r="925" spans="1:10" x14ac:dyDescent="0.35">
      <c r="A925" s="40" t="s">
        <v>1770</v>
      </c>
      <c r="B925" s="40" t="s">
        <v>1801</v>
      </c>
      <c r="C925" s="40" t="s">
        <v>1851</v>
      </c>
      <c r="D925" s="40">
        <v>19</v>
      </c>
      <c r="E925" s="40"/>
      <c r="F925" s="43">
        <f t="shared" si="28"/>
        <v>0</v>
      </c>
      <c r="G925" s="40">
        <v>10</v>
      </c>
      <c r="H925" s="40"/>
      <c r="I925" s="43">
        <f t="shared" si="29"/>
        <v>0</v>
      </c>
      <c r="J925" s="40">
        <v>29</v>
      </c>
    </row>
    <row r="926" spans="1:10" x14ac:dyDescent="0.35">
      <c r="A926" s="40" t="s">
        <v>1770</v>
      </c>
      <c r="B926" s="40" t="s">
        <v>1801</v>
      </c>
      <c r="C926" s="40" t="s">
        <v>1852</v>
      </c>
      <c r="D926" s="40">
        <v>6</v>
      </c>
      <c r="E926" s="40"/>
      <c r="F926" s="43">
        <f t="shared" si="28"/>
        <v>0</v>
      </c>
      <c r="G926" s="40">
        <v>4</v>
      </c>
      <c r="H926" s="40"/>
      <c r="I926" s="43">
        <f t="shared" si="29"/>
        <v>0</v>
      </c>
      <c r="J926" s="40">
        <v>10</v>
      </c>
    </row>
    <row r="927" spans="1:10" x14ac:dyDescent="0.35">
      <c r="A927" s="40" t="s">
        <v>1770</v>
      </c>
      <c r="B927" s="40" t="s">
        <v>1801</v>
      </c>
      <c r="C927" s="40" t="s">
        <v>1853</v>
      </c>
      <c r="D927" s="40">
        <v>3</v>
      </c>
      <c r="E927" s="40"/>
      <c r="F927" s="43">
        <f t="shared" si="28"/>
        <v>0</v>
      </c>
      <c r="G927" s="40">
        <v>4</v>
      </c>
      <c r="H927" s="40"/>
      <c r="I927" s="43">
        <f t="shared" si="29"/>
        <v>0</v>
      </c>
      <c r="J927" s="40">
        <v>7</v>
      </c>
    </row>
    <row r="928" spans="1:10" x14ac:dyDescent="0.35">
      <c r="A928" s="40" t="s">
        <v>1770</v>
      </c>
      <c r="B928" s="40" t="s">
        <v>1801</v>
      </c>
      <c r="C928" s="40" t="s">
        <v>1854</v>
      </c>
      <c r="D928" s="40">
        <v>6</v>
      </c>
      <c r="E928" s="40"/>
      <c r="F928" s="43">
        <f t="shared" si="28"/>
        <v>0</v>
      </c>
      <c r="G928" s="40"/>
      <c r="H928" s="40"/>
      <c r="I928" s="43"/>
      <c r="J928" s="40">
        <v>6</v>
      </c>
    </row>
    <row r="929" spans="1:10" x14ac:dyDescent="0.35">
      <c r="A929" s="40" t="s">
        <v>1770</v>
      </c>
      <c r="B929" s="40" t="s">
        <v>1801</v>
      </c>
      <c r="C929" s="40" t="s">
        <v>1855</v>
      </c>
      <c r="D929" s="40">
        <v>7</v>
      </c>
      <c r="E929" s="40"/>
      <c r="F929" s="43">
        <f t="shared" si="28"/>
        <v>0</v>
      </c>
      <c r="G929" s="40">
        <v>13</v>
      </c>
      <c r="H929" s="40"/>
      <c r="I929" s="43">
        <f t="shared" si="29"/>
        <v>0</v>
      </c>
      <c r="J929" s="40">
        <v>20</v>
      </c>
    </row>
    <row r="930" spans="1:10" x14ac:dyDescent="0.35">
      <c r="A930" s="40" t="s">
        <v>1770</v>
      </c>
      <c r="B930" s="40" t="s">
        <v>1801</v>
      </c>
      <c r="C930" s="40" t="s">
        <v>1856</v>
      </c>
      <c r="D930" s="40">
        <v>10</v>
      </c>
      <c r="E930" s="40"/>
      <c r="F930" s="43">
        <f t="shared" si="28"/>
        <v>0</v>
      </c>
      <c r="G930" s="40">
        <v>6</v>
      </c>
      <c r="H930" s="40"/>
      <c r="I930" s="43">
        <f t="shared" si="29"/>
        <v>0</v>
      </c>
      <c r="J930" s="40">
        <v>16</v>
      </c>
    </row>
    <row r="931" spans="1:10" x14ac:dyDescent="0.35">
      <c r="A931" s="40" t="s">
        <v>1770</v>
      </c>
      <c r="B931" s="40" t="s">
        <v>1801</v>
      </c>
      <c r="C931" s="40" t="s">
        <v>1857</v>
      </c>
      <c r="D931" s="40">
        <v>2</v>
      </c>
      <c r="E931" s="40"/>
      <c r="F931" s="43">
        <f t="shared" si="28"/>
        <v>0</v>
      </c>
      <c r="G931" s="40">
        <v>1</v>
      </c>
      <c r="H931" s="40"/>
      <c r="I931" s="43">
        <f t="shared" si="29"/>
        <v>0</v>
      </c>
      <c r="J931" s="40">
        <v>3</v>
      </c>
    </row>
    <row r="932" spans="1:10" x14ac:dyDescent="0.35">
      <c r="A932" s="40" t="s">
        <v>1770</v>
      </c>
      <c r="B932" s="40" t="s">
        <v>1801</v>
      </c>
      <c r="C932" s="40" t="s">
        <v>1858</v>
      </c>
      <c r="D932" s="40">
        <v>24</v>
      </c>
      <c r="E932" s="40"/>
      <c r="F932" s="43">
        <f t="shared" si="28"/>
        <v>0</v>
      </c>
      <c r="G932" s="40"/>
      <c r="H932" s="40"/>
      <c r="I932" s="43"/>
      <c r="J932" s="40">
        <v>24</v>
      </c>
    </row>
    <row r="933" spans="1:10" x14ac:dyDescent="0.35">
      <c r="A933" s="40" t="s">
        <v>1770</v>
      </c>
      <c r="B933" s="40" t="s">
        <v>1801</v>
      </c>
      <c r="C933" s="40" t="s">
        <v>1859</v>
      </c>
      <c r="D933" s="40">
        <v>18</v>
      </c>
      <c r="E933" s="40"/>
      <c r="F933" s="43">
        <f t="shared" si="28"/>
        <v>0</v>
      </c>
      <c r="G933" s="40"/>
      <c r="H933" s="40"/>
      <c r="I933" s="43"/>
      <c r="J933" s="40">
        <v>18</v>
      </c>
    </row>
    <row r="934" spans="1:10" x14ac:dyDescent="0.35">
      <c r="A934" s="40" t="s">
        <v>1770</v>
      </c>
      <c r="B934" s="40" t="s">
        <v>1801</v>
      </c>
      <c r="C934" s="40" t="s">
        <v>1860</v>
      </c>
      <c r="D934" s="40">
        <v>4</v>
      </c>
      <c r="E934" s="40"/>
      <c r="F934" s="43">
        <f t="shared" si="28"/>
        <v>0</v>
      </c>
      <c r="G934" s="40">
        <v>4</v>
      </c>
      <c r="H934" s="40"/>
      <c r="I934" s="43">
        <f t="shared" si="29"/>
        <v>0</v>
      </c>
      <c r="J934" s="40">
        <v>8</v>
      </c>
    </row>
    <row r="935" spans="1:10" x14ac:dyDescent="0.35">
      <c r="A935" s="40" t="s">
        <v>1770</v>
      </c>
      <c r="B935" s="40" t="s">
        <v>1801</v>
      </c>
      <c r="C935" s="40" t="s">
        <v>1861</v>
      </c>
      <c r="D935" s="40">
        <v>33</v>
      </c>
      <c r="E935" s="40"/>
      <c r="F935" s="43">
        <f t="shared" si="28"/>
        <v>0</v>
      </c>
      <c r="G935" s="40">
        <v>6</v>
      </c>
      <c r="H935" s="40"/>
      <c r="I935" s="43">
        <f t="shared" si="29"/>
        <v>0</v>
      </c>
      <c r="J935" s="40">
        <v>39</v>
      </c>
    </row>
    <row r="936" spans="1:10" x14ac:dyDescent="0.35">
      <c r="A936" s="40" t="s">
        <v>1770</v>
      </c>
      <c r="B936" s="40" t="s">
        <v>1801</v>
      </c>
      <c r="C936" s="40" t="s">
        <v>1862</v>
      </c>
      <c r="D936" s="40">
        <v>4</v>
      </c>
      <c r="E936" s="40"/>
      <c r="F936" s="43">
        <f t="shared" si="28"/>
        <v>0</v>
      </c>
      <c r="G936" s="40">
        <v>19</v>
      </c>
      <c r="H936" s="40"/>
      <c r="I936" s="43">
        <f t="shared" si="29"/>
        <v>0</v>
      </c>
      <c r="J936" s="40">
        <v>23</v>
      </c>
    </row>
    <row r="937" spans="1:10" x14ac:dyDescent="0.35">
      <c r="A937" s="40" t="s">
        <v>1770</v>
      </c>
      <c r="B937" s="40" t="s">
        <v>1801</v>
      </c>
      <c r="C937" s="40" t="s">
        <v>1863</v>
      </c>
      <c r="D937" s="40">
        <v>20</v>
      </c>
      <c r="E937" s="40"/>
      <c r="F937" s="43">
        <f t="shared" si="28"/>
        <v>0</v>
      </c>
      <c r="G937" s="40">
        <v>42</v>
      </c>
      <c r="H937" s="40"/>
      <c r="I937" s="43">
        <f t="shared" si="29"/>
        <v>0</v>
      </c>
      <c r="J937" s="40">
        <v>62</v>
      </c>
    </row>
    <row r="938" spans="1:10" x14ac:dyDescent="0.35">
      <c r="A938" s="40" t="s">
        <v>1770</v>
      </c>
      <c r="B938" s="40" t="s">
        <v>1801</v>
      </c>
      <c r="C938" s="40" t="s">
        <v>1864</v>
      </c>
      <c r="D938" s="40">
        <v>23</v>
      </c>
      <c r="E938" s="40"/>
      <c r="F938" s="43">
        <f t="shared" si="28"/>
        <v>0</v>
      </c>
      <c r="G938" s="40">
        <v>1</v>
      </c>
      <c r="H938" s="40"/>
      <c r="I938" s="43">
        <f t="shared" si="29"/>
        <v>0</v>
      </c>
      <c r="J938" s="40">
        <v>24</v>
      </c>
    </row>
    <row r="939" spans="1:10" x14ac:dyDescent="0.35">
      <c r="A939" s="40" t="s">
        <v>1770</v>
      </c>
      <c r="B939" s="40" t="s">
        <v>1801</v>
      </c>
      <c r="C939" s="40" t="s">
        <v>1865</v>
      </c>
      <c r="D939" s="40">
        <v>3</v>
      </c>
      <c r="E939" s="40"/>
      <c r="F939" s="43">
        <f t="shared" si="28"/>
        <v>0</v>
      </c>
      <c r="G939" s="40"/>
      <c r="H939" s="40"/>
      <c r="I939" s="43"/>
      <c r="J939" s="40">
        <v>3</v>
      </c>
    </row>
    <row r="940" spans="1:10" x14ac:dyDescent="0.35">
      <c r="A940" s="40" t="s">
        <v>1770</v>
      </c>
      <c r="B940" s="40" t="s">
        <v>1801</v>
      </c>
      <c r="C940" s="40" t="s">
        <v>1866</v>
      </c>
      <c r="D940" s="40">
        <v>6</v>
      </c>
      <c r="E940" s="40"/>
      <c r="F940" s="43">
        <f t="shared" si="28"/>
        <v>0</v>
      </c>
      <c r="G940" s="40">
        <v>5</v>
      </c>
      <c r="H940" s="40"/>
      <c r="I940" s="43">
        <f t="shared" si="29"/>
        <v>0</v>
      </c>
      <c r="J940" s="40">
        <v>11</v>
      </c>
    </row>
    <row r="941" spans="1:10" x14ac:dyDescent="0.35">
      <c r="A941" s="40" t="s">
        <v>1770</v>
      </c>
      <c r="B941" s="40" t="s">
        <v>1801</v>
      </c>
      <c r="C941" s="40" t="s">
        <v>1867</v>
      </c>
      <c r="D941" s="40">
        <v>13</v>
      </c>
      <c r="E941" s="40"/>
      <c r="F941" s="43">
        <f t="shared" si="28"/>
        <v>0</v>
      </c>
      <c r="G941" s="40">
        <v>4</v>
      </c>
      <c r="H941" s="40"/>
      <c r="I941" s="43">
        <f t="shared" si="29"/>
        <v>0</v>
      </c>
      <c r="J941" s="40">
        <v>17</v>
      </c>
    </row>
    <row r="942" spans="1:10" x14ac:dyDescent="0.35">
      <c r="A942" s="40" t="s">
        <v>1770</v>
      </c>
      <c r="B942" s="40" t="s">
        <v>1801</v>
      </c>
      <c r="C942" s="40" t="s">
        <v>1868</v>
      </c>
      <c r="D942" s="40">
        <v>10</v>
      </c>
      <c r="E942" s="40"/>
      <c r="F942" s="43">
        <f t="shared" si="28"/>
        <v>0</v>
      </c>
      <c r="G942" s="40">
        <v>4</v>
      </c>
      <c r="H942" s="40"/>
      <c r="I942" s="43">
        <f t="shared" si="29"/>
        <v>0</v>
      </c>
      <c r="J942" s="40">
        <v>14</v>
      </c>
    </row>
    <row r="943" spans="1:10" x14ac:dyDescent="0.35">
      <c r="A943" s="40" t="s">
        <v>1770</v>
      </c>
      <c r="B943" s="40" t="s">
        <v>1801</v>
      </c>
      <c r="C943" s="40" t="s">
        <v>1869</v>
      </c>
      <c r="D943" s="40">
        <v>24</v>
      </c>
      <c r="E943" s="40"/>
      <c r="F943" s="43">
        <f t="shared" si="28"/>
        <v>0</v>
      </c>
      <c r="G943" s="40">
        <v>18</v>
      </c>
      <c r="H943" s="40"/>
      <c r="I943" s="43">
        <f t="shared" si="29"/>
        <v>0</v>
      </c>
      <c r="J943" s="40">
        <v>42</v>
      </c>
    </row>
    <row r="944" spans="1:10" x14ac:dyDescent="0.35">
      <c r="A944" s="40" t="s">
        <v>1770</v>
      </c>
      <c r="B944" s="40" t="s">
        <v>1801</v>
      </c>
      <c r="C944" s="40" t="s">
        <v>1870</v>
      </c>
      <c r="D944" s="40">
        <v>27</v>
      </c>
      <c r="E944" s="40"/>
      <c r="F944" s="43">
        <f t="shared" si="28"/>
        <v>0</v>
      </c>
      <c r="G944" s="40">
        <v>27</v>
      </c>
      <c r="H944" s="40"/>
      <c r="I944" s="43">
        <f t="shared" si="29"/>
        <v>0</v>
      </c>
      <c r="J944" s="40">
        <v>54</v>
      </c>
    </row>
    <row r="945" spans="1:10" x14ac:dyDescent="0.35">
      <c r="A945" s="40" t="s">
        <v>1770</v>
      </c>
      <c r="B945" s="40" t="s">
        <v>1801</v>
      </c>
      <c r="C945" s="40" t="s">
        <v>1871</v>
      </c>
      <c r="D945" s="40">
        <v>27</v>
      </c>
      <c r="E945" s="40"/>
      <c r="F945" s="43">
        <f t="shared" si="28"/>
        <v>0</v>
      </c>
      <c r="G945" s="40">
        <v>6</v>
      </c>
      <c r="H945" s="40"/>
      <c r="I945" s="43">
        <f t="shared" si="29"/>
        <v>0</v>
      </c>
      <c r="J945" s="40">
        <v>33</v>
      </c>
    </row>
    <row r="946" spans="1:10" x14ac:dyDescent="0.35">
      <c r="A946" s="40" t="s">
        <v>1770</v>
      </c>
      <c r="B946" s="40" t="s">
        <v>1801</v>
      </c>
      <c r="C946" s="40" t="s">
        <v>1872</v>
      </c>
      <c r="D946" s="40">
        <v>7</v>
      </c>
      <c r="E946" s="40"/>
      <c r="F946" s="43">
        <f t="shared" si="28"/>
        <v>0</v>
      </c>
      <c r="G946" s="40">
        <v>3</v>
      </c>
      <c r="H946" s="40"/>
      <c r="I946" s="43">
        <f t="shared" si="29"/>
        <v>0</v>
      </c>
      <c r="J946" s="40">
        <v>10</v>
      </c>
    </row>
    <row r="947" spans="1:10" x14ac:dyDescent="0.35">
      <c r="A947" s="40" t="s">
        <v>1770</v>
      </c>
      <c r="B947" s="40" t="s">
        <v>1801</v>
      </c>
      <c r="C947" s="40" t="s">
        <v>1873</v>
      </c>
      <c r="D947" s="40">
        <v>3</v>
      </c>
      <c r="E947" s="40"/>
      <c r="F947" s="43">
        <f t="shared" si="28"/>
        <v>0</v>
      </c>
      <c r="G947" s="40">
        <v>8</v>
      </c>
      <c r="H947" s="40"/>
      <c r="I947" s="43">
        <f t="shared" si="29"/>
        <v>0</v>
      </c>
      <c r="J947" s="40">
        <v>11</v>
      </c>
    </row>
    <row r="948" spans="1:10" x14ac:dyDescent="0.35">
      <c r="A948" s="40" t="s">
        <v>1770</v>
      </c>
      <c r="B948" s="40" t="s">
        <v>1801</v>
      </c>
      <c r="C948" s="40" t="s">
        <v>1874</v>
      </c>
      <c r="D948" s="40">
        <v>38</v>
      </c>
      <c r="E948" s="40"/>
      <c r="F948" s="43">
        <f t="shared" si="28"/>
        <v>0</v>
      </c>
      <c r="G948" s="40">
        <v>2</v>
      </c>
      <c r="H948" s="40"/>
      <c r="I948" s="43">
        <f t="shared" si="29"/>
        <v>0</v>
      </c>
      <c r="J948" s="40">
        <v>40</v>
      </c>
    </row>
    <row r="949" spans="1:10" x14ac:dyDescent="0.35">
      <c r="A949" s="40" t="s">
        <v>1770</v>
      </c>
      <c r="B949" s="40" t="s">
        <v>1801</v>
      </c>
      <c r="C949" s="40" t="s">
        <v>1875</v>
      </c>
      <c r="D949" s="40">
        <v>13</v>
      </c>
      <c r="E949" s="40"/>
      <c r="F949" s="43">
        <f t="shared" si="28"/>
        <v>0</v>
      </c>
      <c r="G949" s="40">
        <v>6</v>
      </c>
      <c r="H949" s="40"/>
      <c r="I949" s="43">
        <f t="shared" si="29"/>
        <v>0</v>
      </c>
      <c r="J949" s="40">
        <v>19</v>
      </c>
    </row>
    <row r="950" spans="1:10" x14ac:dyDescent="0.35">
      <c r="A950" s="40" t="s">
        <v>1770</v>
      </c>
      <c r="B950" s="40" t="s">
        <v>1801</v>
      </c>
      <c r="C950" s="40" t="s">
        <v>1876</v>
      </c>
      <c r="D950" s="40">
        <v>30</v>
      </c>
      <c r="E950" s="40"/>
      <c r="F950" s="43">
        <f t="shared" si="28"/>
        <v>0</v>
      </c>
      <c r="G950" s="40">
        <v>4</v>
      </c>
      <c r="H950" s="40"/>
      <c r="I950" s="43">
        <f t="shared" si="29"/>
        <v>0</v>
      </c>
      <c r="J950" s="40">
        <v>34</v>
      </c>
    </row>
    <row r="951" spans="1:10" x14ac:dyDescent="0.35">
      <c r="A951" s="40" t="s">
        <v>1770</v>
      </c>
      <c r="B951" s="40" t="s">
        <v>1801</v>
      </c>
      <c r="C951" s="40" t="s">
        <v>1877</v>
      </c>
      <c r="D951" s="40">
        <v>4</v>
      </c>
      <c r="E951" s="40"/>
      <c r="F951" s="43">
        <f t="shared" si="28"/>
        <v>0</v>
      </c>
      <c r="G951" s="40">
        <v>4</v>
      </c>
      <c r="H951" s="40"/>
      <c r="I951" s="43">
        <f t="shared" si="29"/>
        <v>0</v>
      </c>
      <c r="J951" s="40">
        <v>8</v>
      </c>
    </row>
    <row r="952" spans="1:10" x14ac:dyDescent="0.35">
      <c r="A952" s="40" t="s">
        <v>1770</v>
      </c>
      <c r="B952" s="40" t="s">
        <v>1801</v>
      </c>
      <c r="C952" s="40" t="s">
        <v>1878</v>
      </c>
      <c r="D952" s="40">
        <v>3</v>
      </c>
      <c r="E952" s="40"/>
      <c r="F952" s="43">
        <f t="shared" si="28"/>
        <v>0</v>
      </c>
      <c r="G952" s="40">
        <v>6</v>
      </c>
      <c r="H952" s="40"/>
      <c r="I952" s="43">
        <f t="shared" si="29"/>
        <v>0</v>
      </c>
      <c r="J952" s="40">
        <v>9</v>
      </c>
    </row>
    <row r="953" spans="1:10" x14ac:dyDescent="0.35">
      <c r="A953" s="40" t="s">
        <v>1770</v>
      </c>
      <c r="B953" s="40" t="s">
        <v>1801</v>
      </c>
      <c r="C953" s="40" t="s">
        <v>1879</v>
      </c>
      <c r="D953" s="40">
        <v>5</v>
      </c>
      <c r="E953" s="40"/>
      <c r="F953" s="43">
        <f t="shared" si="28"/>
        <v>0</v>
      </c>
      <c r="G953" s="40">
        <v>3</v>
      </c>
      <c r="H953" s="40"/>
      <c r="I953" s="43">
        <f t="shared" si="29"/>
        <v>0</v>
      </c>
      <c r="J953" s="40">
        <v>8</v>
      </c>
    </row>
    <row r="954" spans="1:10" x14ac:dyDescent="0.35">
      <c r="A954" s="40" t="s">
        <v>1770</v>
      </c>
      <c r="B954" s="40" t="s">
        <v>1801</v>
      </c>
      <c r="C954" s="40" t="s">
        <v>1880</v>
      </c>
      <c r="D954" s="40">
        <v>12</v>
      </c>
      <c r="E954" s="40"/>
      <c r="F954" s="43">
        <f t="shared" si="28"/>
        <v>0</v>
      </c>
      <c r="G954" s="40">
        <v>10</v>
      </c>
      <c r="H954" s="40"/>
      <c r="I954" s="43">
        <f t="shared" si="29"/>
        <v>0</v>
      </c>
      <c r="J954" s="40">
        <v>22</v>
      </c>
    </row>
    <row r="955" spans="1:10" x14ac:dyDescent="0.35">
      <c r="A955" s="40" t="s">
        <v>1770</v>
      </c>
      <c r="B955" s="40" t="s">
        <v>1801</v>
      </c>
      <c r="C955" s="40" t="s">
        <v>1881</v>
      </c>
      <c r="D955" s="40">
        <v>4</v>
      </c>
      <c r="E955" s="40"/>
      <c r="F955" s="43">
        <f t="shared" si="28"/>
        <v>0</v>
      </c>
      <c r="G955" s="40">
        <v>2</v>
      </c>
      <c r="H955" s="40"/>
      <c r="I955" s="43">
        <f t="shared" si="29"/>
        <v>0</v>
      </c>
      <c r="J955" s="40">
        <v>6</v>
      </c>
    </row>
    <row r="956" spans="1:10" x14ac:dyDescent="0.35">
      <c r="A956" s="40" t="s">
        <v>1770</v>
      </c>
      <c r="B956" s="40" t="s">
        <v>1801</v>
      </c>
      <c r="C956" s="40" t="s">
        <v>1882</v>
      </c>
      <c r="D956" s="40">
        <v>3</v>
      </c>
      <c r="E956" s="40"/>
      <c r="F956" s="43">
        <f t="shared" si="28"/>
        <v>0</v>
      </c>
      <c r="G956" s="40">
        <v>4</v>
      </c>
      <c r="H956" s="40"/>
      <c r="I956" s="43">
        <f t="shared" si="29"/>
        <v>0</v>
      </c>
      <c r="J956" s="40">
        <v>7</v>
      </c>
    </row>
    <row r="957" spans="1:10" x14ac:dyDescent="0.35">
      <c r="A957" s="40" t="s">
        <v>1770</v>
      </c>
      <c r="B957" s="40" t="s">
        <v>1801</v>
      </c>
      <c r="C957" s="40" t="s">
        <v>1883</v>
      </c>
      <c r="D957" s="40">
        <v>20</v>
      </c>
      <c r="E957" s="40"/>
      <c r="F957" s="43">
        <f t="shared" si="28"/>
        <v>0</v>
      </c>
      <c r="G957" s="40">
        <v>16</v>
      </c>
      <c r="H957" s="40"/>
      <c r="I957" s="43">
        <f t="shared" si="29"/>
        <v>0</v>
      </c>
      <c r="J957" s="40">
        <v>36</v>
      </c>
    </row>
    <row r="958" spans="1:10" x14ac:dyDescent="0.35">
      <c r="A958" s="40" t="s">
        <v>1770</v>
      </c>
      <c r="B958" s="40" t="s">
        <v>1801</v>
      </c>
      <c r="C958" s="40" t="s">
        <v>1884</v>
      </c>
      <c r="D958" s="40">
        <v>8</v>
      </c>
      <c r="E958" s="40"/>
      <c r="F958" s="43">
        <f t="shared" si="28"/>
        <v>0</v>
      </c>
      <c r="G958" s="40">
        <v>5</v>
      </c>
      <c r="H958" s="40"/>
      <c r="I958" s="43">
        <f t="shared" si="29"/>
        <v>0</v>
      </c>
      <c r="J958" s="40">
        <v>13</v>
      </c>
    </row>
    <row r="959" spans="1:10" x14ac:dyDescent="0.35">
      <c r="A959" s="40" t="s">
        <v>1770</v>
      </c>
      <c r="B959" s="40" t="s">
        <v>1801</v>
      </c>
      <c r="C959" s="40" t="s">
        <v>1885</v>
      </c>
      <c r="D959" s="40">
        <v>35</v>
      </c>
      <c r="E959" s="40"/>
      <c r="F959" s="43">
        <f t="shared" si="28"/>
        <v>0</v>
      </c>
      <c r="G959" s="40">
        <v>5</v>
      </c>
      <c r="H959" s="40"/>
      <c r="I959" s="43">
        <f t="shared" si="29"/>
        <v>0</v>
      </c>
      <c r="J959" s="40">
        <v>40</v>
      </c>
    </row>
    <row r="960" spans="1:10" x14ac:dyDescent="0.35">
      <c r="A960" s="40" t="s">
        <v>1770</v>
      </c>
      <c r="B960" s="40" t="s">
        <v>1801</v>
      </c>
      <c r="C960" s="40" t="s">
        <v>1886</v>
      </c>
      <c r="D960" s="40">
        <v>23</v>
      </c>
      <c r="E960" s="40"/>
      <c r="F960" s="43">
        <f t="shared" si="28"/>
        <v>0</v>
      </c>
      <c r="G960" s="40">
        <v>16</v>
      </c>
      <c r="H960" s="40"/>
      <c r="I960" s="43">
        <f t="shared" si="29"/>
        <v>0</v>
      </c>
      <c r="J960" s="40">
        <v>39</v>
      </c>
    </row>
    <row r="961" spans="1:10" x14ac:dyDescent="0.35">
      <c r="A961" s="40" t="s">
        <v>1770</v>
      </c>
      <c r="B961" s="40" t="s">
        <v>1801</v>
      </c>
      <c r="C961" s="40" t="s">
        <v>1887</v>
      </c>
      <c r="D961" s="40"/>
      <c r="E961" s="40"/>
      <c r="F961" s="43"/>
      <c r="G961" s="40">
        <v>1</v>
      </c>
      <c r="H961" s="40"/>
      <c r="I961" s="43">
        <f t="shared" si="29"/>
        <v>0</v>
      </c>
      <c r="J961" s="40">
        <v>1</v>
      </c>
    </row>
    <row r="962" spans="1:10" x14ac:dyDescent="0.35">
      <c r="A962" s="40" t="s">
        <v>1770</v>
      </c>
      <c r="B962" s="40" t="s">
        <v>1801</v>
      </c>
      <c r="C962" s="40" t="s">
        <v>1888</v>
      </c>
      <c r="D962" s="40">
        <v>24</v>
      </c>
      <c r="E962" s="40"/>
      <c r="F962" s="43">
        <f t="shared" si="28"/>
        <v>0</v>
      </c>
      <c r="G962" s="40">
        <v>1</v>
      </c>
      <c r="H962" s="40"/>
      <c r="I962" s="43">
        <f t="shared" si="29"/>
        <v>0</v>
      </c>
      <c r="J962" s="40">
        <v>25</v>
      </c>
    </row>
    <row r="963" spans="1:10" x14ac:dyDescent="0.35">
      <c r="A963" s="40" t="s">
        <v>1770</v>
      </c>
      <c r="B963" s="40" t="s">
        <v>1801</v>
      </c>
      <c r="C963" s="40" t="s">
        <v>1889</v>
      </c>
      <c r="D963" s="40">
        <v>70</v>
      </c>
      <c r="E963" s="40"/>
      <c r="F963" s="43">
        <f t="shared" si="28"/>
        <v>0</v>
      </c>
      <c r="G963" s="40">
        <v>62</v>
      </c>
      <c r="H963" s="40"/>
      <c r="I963" s="43">
        <f t="shared" si="29"/>
        <v>0</v>
      </c>
      <c r="J963" s="40">
        <v>132</v>
      </c>
    </row>
    <row r="964" spans="1:10" x14ac:dyDescent="0.35">
      <c r="A964" s="40" t="s">
        <v>1770</v>
      </c>
      <c r="B964" s="40" t="s">
        <v>1801</v>
      </c>
      <c r="C964" s="40" t="s">
        <v>1890</v>
      </c>
      <c r="D964" s="40">
        <v>8</v>
      </c>
      <c r="E964" s="40"/>
      <c r="F964" s="43">
        <f t="shared" ref="F964:F1027" si="30">E964/D964</f>
        <v>0</v>
      </c>
      <c r="G964" s="40">
        <v>21</v>
      </c>
      <c r="H964" s="40"/>
      <c r="I964" s="43">
        <f t="shared" ref="I964:I1027" si="31">H964/G964</f>
        <v>0</v>
      </c>
      <c r="J964" s="40">
        <v>29</v>
      </c>
    </row>
    <row r="965" spans="1:10" x14ac:dyDescent="0.35">
      <c r="A965" s="40" t="s">
        <v>1770</v>
      </c>
      <c r="B965" s="40" t="s">
        <v>1801</v>
      </c>
      <c r="C965" s="40" t="s">
        <v>1891</v>
      </c>
      <c r="D965" s="40">
        <v>1</v>
      </c>
      <c r="E965" s="40"/>
      <c r="F965" s="43">
        <f t="shared" si="30"/>
        <v>0</v>
      </c>
      <c r="G965" s="40">
        <v>1</v>
      </c>
      <c r="H965" s="40"/>
      <c r="I965" s="43">
        <f t="shared" si="31"/>
        <v>0</v>
      </c>
      <c r="J965" s="40">
        <v>2</v>
      </c>
    </row>
    <row r="966" spans="1:10" x14ac:dyDescent="0.35">
      <c r="A966" s="40" t="s">
        <v>1770</v>
      </c>
      <c r="B966" s="40" t="s">
        <v>1801</v>
      </c>
      <c r="C966" s="40" t="s">
        <v>1892</v>
      </c>
      <c r="D966" s="40">
        <v>8</v>
      </c>
      <c r="E966" s="40"/>
      <c r="F966" s="43">
        <f t="shared" si="30"/>
        <v>0</v>
      </c>
      <c r="G966" s="40">
        <v>22</v>
      </c>
      <c r="H966" s="40"/>
      <c r="I966" s="43">
        <f t="shared" si="31"/>
        <v>0</v>
      </c>
      <c r="J966" s="40">
        <v>30</v>
      </c>
    </row>
    <row r="967" spans="1:10" x14ac:dyDescent="0.35">
      <c r="A967" s="40" t="s">
        <v>1770</v>
      </c>
      <c r="B967" s="40" t="s">
        <v>1801</v>
      </c>
      <c r="C967" s="40" t="s">
        <v>1893</v>
      </c>
      <c r="D967" s="40">
        <v>2</v>
      </c>
      <c r="E967" s="40"/>
      <c r="F967" s="43">
        <f t="shared" si="30"/>
        <v>0</v>
      </c>
      <c r="G967" s="40">
        <v>3</v>
      </c>
      <c r="H967" s="40"/>
      <c r="I967" s="43">
        <f t="shared" si="31"/>
        <v>0</v>
      </c>
      <c r="J967" s="40">
        <v>5</v>
      </c>
    </row>
    <row r="968" spans="1:10" x14ac:dyDescent="0.35">
      <c r="A968" s="40" t="s">
        <v>1770</v>
      </c>
      <c r="B968" s="40" t="s">
        <v>1894</v>
      </c>
      <c r="C968" s="40" t="s">
        <v>1895</v>
      </c>
      <c r="D968" s="40">
        <v>5</v>
      </c>
      <c r="E968" s="40"/>
      <c r="F968" s="43">
        <f t="shared" si="30"/>
        <v>0</v>
      </c>
      <c r="G968" s="40">
        <v>2</v>
      </c>
      <c r="H968" s="40"/>
      <c r="I968" s="43">
        <f t="shared" si="31"/>
        <v>0</v>
      </c>
      <c r="J968" s="40">
        <v>7</v>
      </c>
    </row>
    <row r="969" spans="1:10" x14ac:dyDescent="0.35">
      <c r="A969" s="40" t="s">
        <v>1770</v>
      </c>
      <c r="B969" s="40" t="s">
        <v>1894</v>
      </c>
      <c r="C969" s="40" t="s">
        <v>1896</v>
      </c>
      <c r="D969" s="40">
        <v>15</v>
      </c>
      <c r="E969" s="40"/>
      <c r="F969" s="43">
        <f t="shared" si="30"/>
        <v>0</v>
      </c>
      <c r="G969" s="40">
        <v>12</v>
      </c>
      <c r="H969" s="40"/>
      <c r="I969" s="43">
        <f t="shared" si="31"/>
        <v>0</v>
      </c>
      <c r="J969" s="40">
        <v>27</v>
      </c>
    </row>
    <row r="970" spans="1:10" x14ac:dyDescent="0.35">
      <c r="A970" s="40" t="s">
        <v>1770</v>
      </c>
      <c r="B970" s="40" t="s">
        <v>1894</v>
      </c>
      <c r="C970" s="40" t="s">
        <v>1897</v>
      </c>
      <c r="D970" s="40">
        <v>24</v>
      </c>
      <c r="E970" s="40"/>
      <c r="F970" s="43">
        <f t="shared" si="30"/>
        <v>0</v>
      </c>
      <c r="G970" s="40">
        <v>2</v>
      </c>
      <c r="H970" s="40"/>
      <c r="I970" s="43">
        <f t="shared" si="31"/>
        <v>0</v>
      </c>
      <c r="J970" s="40">
        <v>26</v>
      </c>
    </row>
    <row r="971" spans="1:10" x14ac:dyDescent="0.35">
      <c r="A971" s="40" t="s">
        <v>1770</v>
      </c>
      <c r="B971" s="40" t="s">
        <v>1894</v>
      </c>
      <c r="C971" s="40" t="s">
        <v>1898</v>
      </c>
      <c r="D971" s="40">
        <v>11</v>
      </c>
      <c r="E971" s="40"/>
      <c r="F971" s="43">
        <f t="shared" si="30"/>
        <v>0</v>
      </c>
      <c r="G971" s="40">
        <v>4</v>
      </c>
      <c r="H971" s="40"/>
      <c r="I971" s="43">
        <f t="shared" si="31"/>
        <v>0</v>
      </c>
      <c r="J971" s="40">
        <v>15</v>
      </c>
    </row>
    <row r="972" spans="1:10" x14ac:dyDescent="0.35">
      <c r="A972" s="40" t="s">
        <v>1770</v>
      </c>
      <c r="B972" s="40" t="s">
        <v>1899</v>
      </c>
      <c r="C972" s="40" t="s">
        <v>1900</v>
      </c>
      <c r="D972" s="40">
        <v>1</v>
      </c>
      <c r="E972" s="40"/>
      <c r="F972" s="43">
        <f t="shared" si="30"/>
        <v>0</v>
      </c>
      <c r="G972" s="40">
        <v>2</v>
      </c>
      <c r="H972" s="40"/>
      <c r="I972" s="43">
        <f t="shared" si="31"/>
        <v>0</v>
      </c>
      <c r="J972" s="40">
        <v>3</v>
      </c>
    </row>
    <row r="973" spans="1:10" x14ac:dyDescent="0.35">
      <c r="A973" s="40" t="s">
        <v>1770</v>
      </c>
      <c r="B973" s="40" t="s">
        <v>1899</v>
      </c>
      <c r="C973" s="40" t="s">
        <v>1901</v>
      </c>
      <c r="D973" s="40">
        <v>5</v>
      </c>
      <c r="E973" s="40"/>
      <c r="F973" s="43">
        <f t="shared" si="30"/>
        <v>0</v>
      </c>
      <c r="G973" s="40">
        <v>1</v>
      </c>
      <c r="H973" s="40"/>
      <c r="I973" s="43">
        <f t="shared" si="31"/>
        <v>0</v>
      </c>
      <c r="J973" s="40">
        <v>6</v>
      </c>
    </row>
    <row r="974" spans="1:10" x14ac:dyDescent="0.35">
      <c r="A974" s="40" t="s">
        <v>1770</v>
      </c>
      <c r="B974" s="40" t="s">
        <v>1899</v>
      </c>
      <c r="C974" s="40" t="s">
        <v>1902</v>
      </c>
      <c r="D974" s="40">
        <v>2</v>
      </c>
      <c r="E974" s="40"/>
      <c r="F974" s="43">
        <f t="shared" si="30"/>
        <v>0</v>
      </c>
      <c r="G974" s="40">
        <v>6</v>
      </c>
      <c r="H974" s="40"/>
      <c r="I974" s="43">
        <f t="shared" si="31"/>
        <v>0</v>
      </c>
      <c r="J974" s="40">
        <v>8</v>
      </c>
    </row>
    <row r="975" spans="1:10" x14ac:dyDescent="0.35">
      <c r="A975" s="40" t="s">
        <v>1770</v>
      </c>
      <c r="B975" s="40" t="s">
        <v>1903</v>
      </c>
      <c r="C975" s="40" t="s">
        <v>1904</v>
      </c>
      <c r="D975" s="40">
        <v>25</v>
      </c>
      <c r="E975" s="40"/>
      <c r="F975" s="43">
        <f t="shared" si="30"/>
        <v>0</v>
      </c>
      <c r="G975" s="40">
        <v>13</v>
      </c>
      <c r="H975" s="40"/>
      <c r="I975" s="43">
        <f t="shared" si="31"/>
        <v>0</v>
      </c>
      <c r="J975" s="40">
        <v>38</v>
      </c>
    </row>
    <row r="976" spans="1:10" x14ac:dyDescent="0.35">
      <c r="A976" s="40" t="s">
        <v>1770</v>
      </c>
      <c r="B976" s="40" t="s">
        <v>1903</v>
      </c>
      <c r="C976" s="40" t="s">
        <v>1905</v>
      </c>
      <c r="D976" s="40">
        <v>30</v>
      </c>
      <c r="E976" s="40"/>
      <c r="F976" s="43">
        <f t="shared" si="30"/>
        <v>0</v>
      </c>
      <c r="G976" s="40">
        <v>9</v>
      </c>
      <c r="H976" s="40"/>
      <c r="I976" s="43">
        <f t="shared" si="31"/>
        <v>0</v>
      </c>
      <c r="J976" s="40">
        <v>39</v>
      </c>
    </row>
    <row r="977" spans="1:10" x14ac:dyDescent="0.35">
      <c r="A977" s="40" t="s">
        <v>1770</v>
      </c>
      <c r="B977" s="40" t="s">
        <v>1906</v>
      </c>
      <c r="C977" s="40" t="s">
        <v>1907</v>
      </c>
      <c r="D977" s="40">
        <v>13</v>
      </c>
      <c r="E977" s="40"/>
      <c r="F977" s="43">
        <f t="shared" si="30"/>
        <v>0</v>
      </c>
      <c r="G977" s="40">
        <v>7</v>
      </c>
      <c r="H977" s="40"/>
      <c r="I977" s="43">
        <f t="shared" si="31"/>
        <v>0</v>
      </c>
      <c r="J977" s="40">
        <v>20</v>
      </c>
    </row>
    <row r="978" spans="1:10" x14ac:dyDescent="0.35">
      <c r="A978" s="40" t="s">
        <v>1770</v>
      </c>
      <c r="B978" s="40" t="s">
        <v>1908</v>
      </c>
      <c r="C978" s="40" t="s">
        <v>1909</v>
      </c>
      <c r="D978" s="40">
        <v>11</v>
      </c>
      <c r="E978" s="40"/>
      <c r="F978" s="43">
        <f t="shared" si="30"/>
        <v>0</v>
      </c>
      <c r="G978" s="40">
        <v>9</v>
      </c>
      <c r="H978" s="40"/>
      <c r="I978" s="43">
        <f t="shared" si="31"/>
        <v>0</v>
      </c>
      <c r="J978" s="40">
        <v>20</v>
      </c>
    </row>
    <row r="979" spans="1:10" x14ac:dyDescent="0.35">
      <c r="A979" s="40" t="s">
        <v>1770</v>
      </c>
      <c r="B979" s="40" t="s">
        <v>1910</v>
      </c>
      <c r="C979" s="40" t="s">
        <v>1911</v>
      </c>
      <c r="D979" s="40">
        <v>63</v>
      </c>
      <c r="E979" s="40"/>
      <c r="F979" s="43">
        <f t="shared" si="30"/>
        <v>0</v>
      </c>
      <c r="G979" s="40">
        <v>9</v>
      </c>
      <c r="H979" s="40"/>
      <c r="I979" s="43">
        <f t="shared" si="31"/>
        <v>0</v>
      </c>
      <c r="J979" s="40">
        <v>72</v>
      </c>
    </row>
    <row r="980" spans="1:10" x14ac:dyDescent="0.35">
      <c r="A980" s="40" t="s">
        <v>1770</v>
      </c>
      <c r="B980" s="40" t="s">
        <v>1910</v>
      </c>
      <c r="C980" s="40" t="s">
        <v>1912</v>
      </c>
      <c r="D980" s="40">
        <v>4</v>
      </c>
      <c r="E980" s="40"/>
      <c r="F980" s="43">
        <f t="shared" si="30"/>
        <v>0</v>
      </c>
      <c r="G980" s="40">
        <v>9</v>
      </c>
      <c r="H980" s="40"/>
      <c r="I980" s="43">
        <f t="shared" si="31"/>
        <v>0</v>
      </c>
      <c r="J980" s="40">
        <v>13</v>
      </c>
    </row>
    <row r="981" spans="1:10" x14ac:dyDescent="0.35">
      <c r="A981" s="40" t="s">
        <v>1770</v>
      </c>
      <c r="B981" s="40" t="s">
        <v>1913</v>
      </c>
      <c r="C981" s="40" t="s">
        <v>1914</v>
      </c>
      <c r="D981" s="40">
        <v>8</v>
      </c>
      <c r="E981" s="40">
        <v>3</v>
      </c>
      <c r="F981" s="43">
        <f t="shared" si="30"/>
        <v>0.375</v>
      </c>
      <c r="G981" s="40">
        <v>20</v>
      </c>
      <c r="H981" s="40">
        <v>3</v>
      </c>
      <c r="I981" s="43">
        <f t="shared" si="31"/>
        <v>0.15</v>
      </c>
      <c r="J981" s="40">
        <v>28</v>
      </c>
    </row>
    <row r="982" spans="1:10" x14ac:dyDescent="0.35">
      <c r="A982" s="40" t="s">
        <v>1770</v>
      </c>
      <c r="B982" s="40" t="s">
        <v>1915</v>
      </c>
      <c r="C982" s="40" t="s">
        <v>1916</v>
      </c>
      <c r="D982" s="40">
        <v>128</v>
      </c>
      <c r="E982" s="40"/>
      <c r="F982" s="43">
        <f t="shared" si="30"/>
        <v>0</v>
      </c>
      <c r="G982" s="40">
        <v>123</v>
      </c>
      <c r="H982" s="40"/>
      <c r="I982" s="43">
        <f t="shared" si="31"/>
        <v>0</v>
      </c>
      <c r="J982" s="40">
        <v>251</v>
      </c>
    </row>
    <row r="983" spans="1:10" x14ac:dyDescent="0.35">
      <c r="A983" s="40" t="s">
        <v>1770</v>
      </c>
      <c r="B983" s="40" t="s">
        <v>1915</v>
      </c>
      <c r="C983" s="40" t="s">
        <v>1917</v>
      </c>
      <c r="D983" s="40">
        <v>3</v>
      </c>
      <c r="E983" s="40"/>
      <c r="F983" s="43">
        <f t="shared" si="30"/>
        <v>0</v>
      </c>
      <c r="G983" s="40">
        <v>2</v>
      </c>
      <c r="H983" s="40"/>
      <c r="I983" s="43">
        <f t="shared" si="31"/>
        <v>0</v>
      </c>
      <c r="J983" s="40">
        <v>5</v>
      </c>
    </row>
    <row r="984" spans="1:10" x14ac:dyDescent="0.35">
      <c r="A984" s="40" t="s">
        <v>1770</v>
      </c>
      <c r="B984" s="40" t="s">
        <v>1915</v>
      </c>
      <c r="C984" s="40" t="s">
        <v>1918</v>
      </c>
      <c r="D984" s="40">
        <v>9</v>
      </c>
      <c r="E984" s="40"/>
      <c r="F984" s="43">
        <f t="shared" si="30"/>
        <v>0</v>
      </c>
      <c r="G984" s="40">
        <v>2</v>
      </c>
      <c r="H984" s="40"/>
      <c r="I984" s="43">
        <f t="shared" si="31"/>
        <v>0</v>
      </c>
      <c r="J984" s="40">
        <v>11</v>
      </c>
    </row>
    <row r="985" spans="1:10" x14ac:dyDescent="0.35">
      <c r="A985" s="40" t="s">
        <v>1770</v>
      </c>
      <c r="B985" s="40" t="s">
        <v>1915</v>
      </c>
      <c r="C985" s="40" t="s">
        <v>1919</v>
      </c>
      <c r="D985" s="40">
        <v>12</v>
      </c>
      <c r="E985" s="40"/>
      <c r="F985" s="43">
        <f t="shared" si="30"/>
        <v>0</v>
      </c>
      <c r="G985" s="40">
        <v>3</v>
      </c>
      <c r="H985" s="40"/>
      <c r="I985" s="43">
        <f t="shared" si="31"/>
        <v>0</v>
      </c>
      <c r="J985" s="40">
        <v>15</v>
      </c>
    </row>
    <row r="986" spans="1:10" x14ac:dyDescent="0.35">
      <c r="A986" s="40" t="s">
        <v>1770</v>
      </c>
      <c r="B986" s="40" t="s">
        <v>1915</v>
      </c>
      <c r="C986" s="40" t="s">
        <v>1920</v>
      </c>
      <c r="D986" s="40">
        <v>21</v>
      </c>
      <c r="E986" s="40"/>
      <c r="F986" s="43">
        <f t="shared" si="30"/>
        <v>0</v>
      </c>
      <c r="G986" s="40">
        <v>21</v>
      </c>
      <c r="H986" s="40"/>
      <c r="I986" s="43">
        <f t="shared" si="31"/>
        <v>0</v>
      </c>
      <c r="J986" s="40">
        <v>42</v>
      </c>
    </row>
    <row r="987" spans="1:10" x14ac:dyDescent="0.35">
      <c r="A987" s="40" t="s">
        <v>1770</v>
      </c>
      <c r="B987" s="40" t="s">
        <v>1915</v>
      </c>
      <c r="C987" s="40" t="s">
        <v>1921</v>
      </c>
      <c r="D987" s="40">
        <v>22</v>
      </c>
      <c r="E987" s="40"/>
      <c r="F987" s="43">
        <f t="shared" si="30"/>
        <v>0</v>
      </c>
      <c r="G987" s="40">
        <v>21</v>
      </c>
      <c r="H987" s="40"/>
      <c r="I987" s="43">
        <f t="shared" si="31"/>
        <v>0</v>
      </c>
      <c r="J987" s="40">
        <v>43</v>
      </c>
    </row>
    <row r="988" spans="1:10" x14ac:dyDescent="0.35">
      <c r="A988" s="40" t="s">
        <v>1770</v>
      </c>
      <c r="B988" s="40" t="s">
        <v>1915</v>
      </c>
      <c r="C988" s="40" t="s">
        <v>1922</v>
      </c>
      <c r="D988" s="40">
        <v>6</v>
      </c>
      <c r="E988" s="40"/>
      <c r="F988" s="43">
        <f t="shared" si="30"/>
        <v>0</v>
      </c>
      <c r="G988" s="40">
        <v>5</v>
      </c>
      <c r="H988" s="40"/>
      <c r="I988" s="43">
        <f t="shared" si="31"/>
        <v>0</v>
      </c>
      <c r="J988" s="40">
        <v>11</v>
      </c>
    </row>
    <row r="989" spans="1:10" x14ac:dyDescent="0.35">
      <c r="A989" s="40" t="s">
        <v>1770</v>
      </c>
      <c r="B989" s="40" t="s">
        <v>1915</v>
      </c>
      <c r="C989" s="40" t="s">
        <v>1923</v>
      </c>
      <c r="D989" s="40">
        <v>7</v>
      </c>
      <c r="E989" s="40"/>
      <c r="F989" s="43">
        <f t="shared" si="30"/>
        <v>0</v>
      </c>
      <c r="G989" s="40">
        <v>5</v>
      </c>
      <c r="H989" s="40"/>
      <c r="I989" s="43">
        <f t="shared" si="31"/>
        <v>0</v>
      </c>
      <c r="J989" s="40">
        <v>12</v>
      </c>
    </row>
    <row r="990" spans="1:10" x14ac:dyDescent="0.35">
      <c r="A990" s="40" t="s">
        <v>1770</v>
      </c>
      <c r="B990" s="40" t="s">
        <v>1924</v>
      </c>
      <c r="C990" s="40" t="s">
        <v>1925</v>
      </c>
      <c r="D990" s="40">
        <v>1</v>
      </c>
      <c r="E990" s="40"/>
      <c r="F990" s="43">
        <f t="shared" si="30"/>
        <v>0</v>
      </c>
      <c r="G990" s="40"/>
      <c r="H990" s="40"/>
      <c r="I990" s="43"/>
      <c r="J990" s="40">
        <v>1</v>
      </c>
    </row>
    <row r="991" spans="1:10" x14ac:dyDescent="0.35">
      <c r="A991" s="40" t="s">
        <v>1770</v>
      </c>
      <c r="B991" s="40" t="s">
        <v>1924</v>
      </c>
      <c r="C991" s="40" t="s">
        <v>1926</v>
      </c>
      <c r="D991" s="40">
        <v>15</v>
      </c>
      <c r="E991" s="40"/>
      <c r="F991" s="43">
        <f t="shared" si="30"/>
        <v>0</v>
      </c>
      <c r="G991" s="40">
        <v>11</v>
      </c>
      <c r="H991" s="40"/>
      <c r="I991" s="43">
        <f t="shared" si="31"/>
        <v>0</v>
      </c>
      <c r="J991" s="40">
        <v>26</v>
      </c>
    </row>
    <row r="992" spans="1:10" x14ac:dyDescent="0.35">
      <c r="A992" s="40" t="s">
        <v>1770</v>
      </c>
      <c r="B992" s="40" t="s">
        <v>1927</v>
      </c>
      <c r="C992" s="40" t="s">
        <v>1928</v>
      </c>
      <c r="D992" s="40">
        <v>9</v>
      </c>
      <c r="E992" s="40"/>
      <c r="F992" s="43">
        <f t="shared" si="30"/>
        <v>0</v>
      </c>
      <c r="G992" s="40">
        <v>2</v>
      </c>
      <c r="H992" s="40"/>
      <c r="I992" s="43">
        <f t="shared" si="31"/>
        <v>0</v>
      </c>
      <c r="J992" s="40">
        <v>11</v>
      </c>
    </row>
    <row r="993" spans="1:10" x14ac:dyDescent="0.35">
      <c r="A993" s="40" t="s">
        <v>1770</v>
      </c>
      <c r="B993" s="40" t="s">
        <v>1929</v>
      </c>
      <c r="C993" s="40" t="s">
        <v>1930</v>
      </c>
      <c r="D993" s="40">
        <v>14</v>
      </c>
      <c r="E993" s="40"/>
      <c r="F993" s="43">
        <f t="shared" si="30"/>
        <v>0</v>
      </c>
      <c r="G993" s="40">
        <v>7</v>
      </c>
      <c r="H993" s="40"/>
      <c r="I993" s="43">
        <f t="shared" si="31"/>
        <v>0</v>
      </c>
      <c r="J993" s="40">
        <v>21</v>
      </c>
    </row>
    <row r="994" spans="1:10" x14ac:dyDescent="0.35">
      <c r="A994" s="40" t="s">
        <v>1770</v>
      </c>
      <c r="B994" s="40" t="s">
        <v>1931</v>
      </c>
      <c r="C994" s="40" t="s">
        <v>1932</v>
      </c>
      <c r="D994" s="40">
        <v>9</v>
      </c>
      <c r="E994" s="40"/>
      <c r="F994" s="43">
        <f t="shared" si="30"/>
        <v>0</v>
      </c>
      <c r="G994" s="40"/>
      <c r="H994" s="40"/>
      <c r="I994" s="43"/>
      <c r="J994" s="40">
        <v>9</v>
      </c>
    </row>
    <row r="995" spans="1:10" x14ac:dyDescent="0.35">
      <c r="A995" s="40" t="s">
        <v>1770</v>
      </c>
      <c r="B995" s="40" t="s">
        <v>1933</v>
      </c>
      <c r="C995" s="40" t="s">
        <v>1934</v>
      </c>
      <c r="D995" s="40">
        <v>3</v>
      </c>
      <c r="E995" s="40"/>
      <c r="F995" s="43">
        <f t="shared" si="30"/>
        <v>0</v>
      </c>
      <c r="G995" s="40"/>
      <c r="H995" s="40"/>
      <c r="I995" s="43"/>
      <c r="J995" s="40">
        <v>3</v>
      </c>
    </row>
    <row r="996" spans="1:10" x14ac:dyDescent="0.35">
      <c r="A996" s="40" t="s">
        <v>1770</v>
      </c>
      <c r="B996" s="40" t="s">
        <v>1933</v>
      </c>
      <c r="C996" s="40" t="s">
        <v>1935</v>
      </c>
      <c r="D996" s="40">
        <v>3</v>
      </c>
      <c r="E996" s="40"/>
      <c r="F996" s="43">
        <f t="shared" si="30"/>
        <v>0</v>
      </c>
      <c r="G996" s="40">
        <v>4</v>
      </c>
      <c r="H996" s="40"/>
      <c r="I996" s="43">
        <f t="shared" si="31"/>
        <v>0</v>
      </c>
      <c r="J996" s="40">
        <v>7</v>
      </c>
    </row>
    <row r="997" spans="1:10" x14ac:dyDescent="0.35">
      <c r="A997" s="40" t="s">
        <v>1770</v>
      </c>
      <c r="B997" s="40" t="s">
        <v>1933</v>
      </c>
      <c r="C997" s="40" t="s">
        <v>1936</v>
      </c>
      <c r="D997" s="40">
        <v>2</v>
      </c>
      <c r="E997" s="40"/>
      <c r="F997" s="43">
        <f t="shared" si="30"/>
        <v>0</v>
      </c>
      <c r="G997" s="40">
        <v>1</v>
      </c>
      <c r="H997" s="40"/>
      <c r="I997" s="43">
        <f t="shared" si="31"/>
        <v>0</v>
      </c>
      <c r="J997" s="40">
        <v>3</v>
      </c>
    </row>
    <row r="998" spans="1:10" x14ac:dyDescent="0.35">
      <c r="A998" s="40" t="s">
        <v>1770</v>
      </c>
      <c r="B998" s="40" t="s">
        <v>1933</v>
      </c>
      <c r="C998" s="40" t="s">
        <v>1937</v>
      </c>
      <c r="D998" s="40">
        <v>1</v>
      </c>
      <c r="E998" s="40"/>
      <c r="F998" s="43">
        <f t="shared" si="30"/>
        <v>0</v>
      </c>
      <c r="G998" s="40"/>
      <c r="H998" s="40"/>
      <c r="I998" s="43"/>
      <c r="J998" s="40">
        <v>1</v>
      </c>
    </row>
    <row r="999" spans="1:10" x14ac:dyDescent="0.35">
      <c r="A999" s="40" t="s">
        <v>1770</v>
      </c>
      <c r="B999" s="40" t="s">
        <v>1933</v>
      </c>
      <c r="C999" s="40" t="s">
        <v>1938</v>
      </c>
      <c r="D999" s="40">
        <v>2</v>
      </c>
      <c r="E999" s="40"/>
      <c r="F999" s="43">
        <f t="shared" si="30"/>
        <v>0</v>
      </c>
      <c r="G999" s="40"/>
      <c r="H999" s="40"/>
      <c r="I999" s="43"/>
      <c r="J999" s="40">
        <v>2</v>
      </c>
    </row>
    <row r="1000" spans="1:10" x14ac:dyDescent="0.35">
      <c r="A1000" s="40" t="s">
        <v>1770</v>
      </c>
      <c r="B1000" s="40" t="s">
        <v>1933</v>
      </c>
      <c r="C1000" s="40" t="s">
        <v>1939</v>
      </c>
      <c r="D1000" s="40">
        <v>7</v>
      </c>
      <c r="E1000" s="40"/>
      <c r="F1000" s="43">
        <f t="shared" si="30"/>
        <v>0</v>
      </c>
      <c r="G1000" s="40">
        <v>1</v>
      </c>
      <c r="H1000" s="40"/>
      <c r="I1000" s="43">
        <f t="shared" si="31"/>
        <v>0</v>
      </c>
      <c r="J1000" s="40">
        <v>8</v>
      </c>
    </row>
    <row r="1001" spans="1:10" x14ac:dyDescent="0.35">
      <c r="A1001" s="40" t="s">
        <v>1770</v>
      </c>
      <c r="B1001" s="40" t="s">
        <v>1933</v>
      </c>
      <c r="C1001" s="40" t="s">
        <v>1940</v>
      </c>
      <c r="D1001" s="40">
        <v>6</v>
      </c>
      <c r="E1001" s="40"/>
      <c r="F1001" s="43">
        <f t="shared" si="30"/>
        <v>0</v>
      </c>
      <c r="G1001" s="40"/>
      <c r="H1001" s="40"/>
      <c r="I1001" s="43"/>
      <c r="J1001" s="40">
        <v>6</v>
      </c>
    </row>
    <row r="1002" spans="1:10" x14ac:dyDescent="0.35">
      <c r="A1002" s="40" t="s">
        <v>1770</v>
      </c>
      <c r="B1002" s="40" t="s">
        <v>1933</v>
      </c>
      <c r="C1002" s="40" t="s">
        <v>1941</v>
      </c>
      <c r="D1002" s="40">
        <v>3</v>
      </c>
      <c r="E1002" s="40"/>
      <c r="F1002" s="43">
        <f t="shared" si="30"/>
        <v>0</v>
      </c>
      <c r="G1002" s="40"/>
      <c r="H1002" s="40"/>
      <c r="I1002" s="43"/>
      <c r="J1002" s="40">
        <v>3</v>
      </c>
    </row>
    <row r="1003" spans="1:10" x14ac:dyDescent="0.35">
      <c r="A1003" s="40" t="s">
        <v>1770</v>
      </c>
      <c r="B1003" s="40" t="s">
        <v>1933</v>
      </c>
      <c r="C1003" s="40" t="s">
        <v>1942</v>
      </c>
      <c r="D1003" s="40">
        <v>16</v>
      </c>
      <c r="E1003" s="40"/>
      <c r="F1003" s="43">
        <f t="shared" si="30"/>
        <v>0</v>
      </c>
      <c r="G1003" s="40">
        <v>2</v>
      </c>
      <c r="H1003" s="40"/>
      <c r="I1003" s="43">
        <f t="shared" si="31"/>
        <v>0</v>
      </c>
      <c r="J1003" s="40">
        <v>18</v>
      </c>
    </row>
    <row r="1004" spans="1:10" x14ac:dyDescent="0.35">
      <c r="A1004" s="40" t="s">
        <v>1770</v>
      </c>
      <c r="B1004" s="40" t="s">
        <v>1933</v>
      </c>
      <c r="C1004" s="40" t="s">
        <v>1943</v>
      </c>
      <c r="D1004" s="40">
        <v>4</v>
      </c>
      <c r="E1004" s="40"/>
      <c r="F1004" s="43">
        <f t="shared" si="30"/>
        <v>0</v>
      </c>
      <c r="G1004" s="40">
        <v>1</v>
      </c>
      <c r="H1004" s="40"/>
      <c r="I1004" s="43">
        <f t="shared" si="31"/>
        <v>0</v>
      </c>
      <c r="J1004" s="40">
        <v>5</v>
      </c>
    </row>
    <row r="1005" spans="1:10" x14ac:dyDescent="0.35">
      <c r="A1005" s="40" t="s">
        <v>1770</v>
      </c>
      <c r="B1005" s="40" t="s">
        <v>1933</v>
      </c>
      <c r="C1005" s="40" t="s">
        <v>1944</v>
      </c>
      <c r="D1005" s="40">
        <v>19</v>
      </c>
      <c r="E1005" s="40"/>
      <c r="F1005" s="43">
        <f t="shared" si="30"/>
        <v>0</v>
      </c>
      <c r="G1005" s="40">
        <v>8</v>
      </c>
      <c r="H1005" s="40"/>
      <c r="I1005" s="43">
        <f t="shared" si="31"/>
        <v>0</v>
      </c>
      <c r="J1005" s="40">
        <v>27</v>
      </c>
    </row>
    <row r="1006" spans="1:10" x14ac:dyDescent="0.35">
      <c r="A1006" s="40" t="s">
        <v>1770</v>
      </c>
      <c r="B1006" s="40" t="s">
        <v>1933</v>
      </c>
      <c r="C1006" s="40" t="s">
        <v>1945</v>
      </c>
      <c r="D1006" s="40">
        <v>5</v>
      </c>
      <c r="E1006" s="40"/>
      <c r="F1006" s="43">
        <f t="shared" si="30"/>
        <v>0</v>
      </c>
      <c r="G1006" s="40">
        <v>6</v>
      </c>
      <c r="H1006" s="40"/>
      <c r="I1006" s="43">
        <f t="shared" si="31"/>
        <v>0</v>
      </c>
      <c r="J1006" s="40">
        <v>11</v>
      </c>
    </row>
    <row r="1007" spans="1:10" x14ac:dyDescent="0.35">
      <c r="A1007" s="40" t="s">
        <v>1770</v>
      </c>
      <c r="B1007" s="40" t="s">
        <v>1933</v>
      </c>
      <c r="C1007" s="40" t="s">
        <v>1946</v>
      </c>
      <c r="D1007" s="40">
        <v>21</v>
      </c>
      <c r="E1007" s="40"/>
      <c r="F1007" s="43">
        <f t="shared" si="30"/>
        <v>0</v>
      </c>
      <c r="G1007" s="40">
        <v>17</v>
      </c>
      <c r="H1007" s="40"/>
      <c r="I1007" s="43">
        <f t="shared" si="31"/>
        <v>0</v>
      </c>
      <c r="J1007" s="40">
        <v>38</v>
      </c>
    </row>
    <row r="1008" spans="1:10" x14ac:dyDescent="0.35">
      <c r="A1008" s="40" t="s">
        <v>1770</v>
      </c>
      <c r="B1008" s="40" t="s">
        <v>1933</v>
      </c>
      <c r="C1008" s="40" t="s">
        <v>1947</v>
      </c>
      <c r="D1008" s="40">
        <v>4</v>
      </c>
      <c r="E1008" s="40"/>
      <c r="F1008" s="43">
        <f t="shared" si="30"/>
        <v>0</v>
      </c>
      <c r="G1008" s="40">
        <v>3</v>
      </c>
      <c r="H1008" s="40"/>
      <c r="I1008" s="43">
        <f t="shared" si="31"/>
        <v>0</v>
      </c>
      <c r="J1008" s="40">
        <v>7</v>
      </c>
    </row>
    <row r="1009" spans="1:10" x14ac:dyDescent="0.35">
      <c r="A1009" s="40" t="s">
        <v>1770</v>
      </c>
      <c r="B1009" s="40" t="s">
        <v>1933</v>
      </c>
      <c r="C1009" s="40" t="s">
        <v>1948</v>
      </c>
      <c r="D1009" s="40">
        <v>4</v>
      </c>
      <c r="E1009" s="40"/>
      <c r="F1009" s="43">
        <f t="shared" si="30"/>
        <v>0</v>
      </c>
      <c r="G1009" s="40">
        <v>2</v>
      </c>
      <c r="H1009" s="40"/>
      <c r="I1009" s="43">
        <f t="shared" si="31"/>
        <v>0</v>
      </c>
      <c r="J1009" s="40">
        <v>6</v>
      </c>
    </row>
    <row r="1010" spans="1:10" x14ac:dyDescent="0.35">
      <c r="A1010" s="40" t="s">
        <v>1770</v>
      </c>
      <c r="B1010" s="40" t="s">
        <v>1933</v>
      </c>
      <c r="C1010" s="40" t="s">
        <v>1949</v>
      </c>
      <c r="D1010" s="40">
        <v>19</v>
      </c>
      <c r="E1010" s="40"/>
      <c r="F1010" s="43">
        <f t="shared" si="30"/>
        <v>0</v>
      </c>
      <c r="G1010" s="40">
        <v>4</v>
      </c>
      <c r="H1010" s="40"/>
      <c r="I1010" s="43">
        <f t="shared" si="31"/>
        <v>0</v>
      </c>
      <c r="J1010" s="40">
        <v>23</v>
      </c>
    </row>
    <row r="1011" spans="1:10" x14ac:dyDescent="0.35">
      <c r="A1011" s="40" t="s">
        <v>1770</v>
      </c>
      <c r="B1011" s="40" t="s">
        <v>1933</v>
      </c>
      <c r="C1011" s="40" t="s">
        <v>1950</v>
      </c>
      <c r="D1011" s="40">
        <v>14</v>
      </c>
      <c r="E1011" s="40"/>
      <c r="F1011" s="43">
        <f t="shared" si="30"/>
        <v>0</v>
      </c>
      <c r="G1011" s="40"/>
      <c r="H1011" s="40"/>
      <c r="I1011" s="43"/>
      <c r="J1011" s="40">
        <v>14</v>
      </c>
    </row>
    <row r="1012" spans="1:10" x14ac:dyDescent="0.35">
      <c r="A1012" s="40" t="s">
        <v>1770</v>
      </c>
      <c r="B1012" s="40" t="s">
        <v>1933</v>
      </c>
      <c r="C1012" s="40" t="s">
        <v>1951</v>
      </c>
      <c r="D1012" s="40">
        <v>5</v>
      </c>
      <c r="E1012" s="40"/>
      <c r="F1012" s="43">
        <f t="shared" si="30"/>
        <v>0</v>
      </c>
      <c r="G1012" s="40">
        <v>11</v>
      </c>
      <c r="H1012" s="40"/>
      <c r="I1012" s="43">
        <f t="shared" si="31"/>
        <v>0</v>
      </c>
      <c r="J1012" s="40">
        <v>16</v>
      </c>
    </row>
    <row r="1013" spans="1:10" x14ac:dyDescent="0.35">
      <c r="A1013" s="40" t="s">
        <v>1770</v>
      </c>
      <c r="B1013" s="40" t="s">
        <v>1933</v>
      </c>
      <c r="C1013" s="40" t="s">
        <v>1952</v>
      </c>
      <c r="D1013" s="40">
        <v>1</v>
      </c>
      <c r="E1013" s="40"/>
      <c r="F1013" s="43">
        <f t="shared" si="30"/>
        <v>0</v>
      </c>
      <c r="G1013" s="40">
        <v>5</v>
      </c>
      <c r="H1013" s="40"/>
      <c r="I1013" s="43">
        <f t="shared" si="31"/>
        <v>0</v>
      </c>
      <c r="J1013" s="40">
        <v>6</v>
      </c>
    </row>
    <row r="1014" spans="1:10" x14ac:dyDescent="0.35">
      <c r="A1014" s="40" t="s">
        <v>1770</v>
      </c>
      <c r="B1014" s="40" t="s">
        <v>1933</v>
      </c>
      <c r="C1014" s="40" t="s">
        <v>1953</v>
      </c>
      <c r="D1014" s="40">
        <v>11</v>
      </c>
      <c r="E1014" s="40"/>
      <c r="F1014" s="43">
        <f t="shared" si="30"/>
        <v>0</v>
      </c>
      <c r="G1014" s="40">
        <v>13</v>
      </c>
      <c r="H1014" s="40"/>
      <c r="I1014" s="43">
        <f t="shared" si="31"/>
        <v>0</v>
      </c>
      <c r="J1014" s="40">
        <v>24</v>
      </c>
    </row>
    <row r="1015" spans="1:10" x14ac:dyDescent="0.35">
      <c r="A1015" s="40" t="s">
        <v>1770</v>
      </c>
      <c r="B1015" s="40" t="s">
        <v>1933</v>
      </c>
      <c r="C1015" s="40" t="s">
        <v>1954</v>
      </c>
      <c r="D1015" s="40">
        <v>9</v>
      </c>
      <c r="E1015" s="40"/>
      <c r="F1015" s="43">
        <f t="shared" si="30"/>
        <v>0</v>
      </c>
      <c r="G1015" s="40">
        <v>11</v>
      </c>
      <c r="H1015" s="40"/>
      <c r="I1015" s="43">
        <f t="shared" si="31"/>
        <v>0</v>
      </c>
      <c r="J1015" s="40">
        <v>20</v>
      </c>
    </row>
    <row r="1016" spans="1:10" x14ac:dyDescent="0.35">
      <c r="A1016" s="40" t="s">
        <v>1770</v>
      </c>
      <c r="B1016" s="40" t="s">
        <v>1933</v>
      </c>
      <c r="C1016" s="40" t="s">
        <v>1955</v>
      </c>
      <c r="D1016" s="40">
        <v>3</v>
      </c>
      <c r="E1016" s="40"/>
      <c r="F1016" s="43">
        <f t="shared" si="30"/>
        <v>0</v>
      </c>
      <c r="G1016" s="40"/>
      <c r="H1016" s="40"/>
      <c r="I1016" s="43"/>
      <c r="J1016" s="40">
        <v>3</v>
      </c>
    </row>
    <row r="1017" spans="1:10" x14ac:dyDescent="0.35">
      <c r="A1017" s="40" t="s">
        <v>1770</v>
      </c>
      <c r="B1017" s="40" t="s">
        <v>1933</v>
      </c>
      <c r="C1017" s="40" t="s">
        <v>1956</v>
      </c>
      <c r="D1017" s="40">
        <v>5</v>
      </c>
      <c r="E1017" s="40"/>
      <c r="F1017" s="43">
        <f t="shared" si="30"/>
        <v>0</v>
      </c>
      <c r="G1017" s="40">
        <v>6</v>
      </c>
      <c r="H1017" s="40"/>
      <c r="I1017" s="43">
        <f t="shared" si="31"/>
        <v>0</v>
      </c>
      <c r="J1017" s="40">
        <v>11</v>
      </c>
    </row>
    <row r="1018" spans="1:10" x14ac:dyDescent="0.35">
      <c r="A1018" s="40" t="s">
        <v>1770</v>
      </c>
      <c r="B1018" s="40" t="s">
        <v>1933</v>
      </c>
      <c r="C1018" s="40" t="s">
        <v>1957</v>
      </c>
      <c r="D1018" s="40">
        <v>20</v>
      </c>
      <c r="E1018" s="40"/>
      <c r="F1018" s="43">
        <f t="shared" si="30"/>
        <v>0</v>
      </c>
      <c r="G1018" s="40">
        <v>20</v>
      </c>
      <c r="H1018" s="40"/>
      <c r="I1018" s="43">
        <f t="shared" si="31"/>
        <v>0</v>
      </c>
      <c r="J1018" s="40">
        <v>40</v>
      </c>
    </row>
    <row r="1019" spans="1:10" x14ac:dyDescent="0.35">
      <c r="A1019" s="40" t="s">
        <v>1770</v>
      </c>
      <c r="B1019" s="40" t="s">
        <v>1933</v>
      </c>
      <c r="C1019" s="40" t="s">
        <v>1958</v>
      </c>
      <c r="D1019" s="40">
        <v>2</v>
      </c>
      <c r="E1019" s="40"/>
      <c r="F1019" s="43">
        <f t="shared" si="30"/>
        <v>0</v>
      </c>
      <c r="G1019" s="40">
        <v>10</v>
      </c>
      <c r="H1019" s="40"/>
      <c r="I1019" s="43">
        <f t="shared" si="31"/>
        <v>0</v>
      </c>
      <c r="J1019" s="40">
        <v>12</v>
      </c>
    </row>
    <row r="1020" spans="1:10" x14ac:dyDescent="0.35">
      <c r="A1020" s="40" t="s">
        <v>1770</v>
      </c>
      <c r="B1020" s="40" t="s">
        <v>1933</v>
      </c>
      <c r="C1020" s="40" t="s">
        <v>1959</v>
      </c>
      <c r="D1020" s="40">
        <v>13</v>
      </c>
      <c r="E1020" s="40"/>
      <c r="F1020" s="43">
        <f t="shared" si="30"/>
        <v>0</v>
      </c>
      <c r="G1020" s="40">
        <v>8</v>
      </c>
      <c r="H1020" s="40"/>
      <c r="I1020" s="43">
        <f t="shared" si="31"/>
        <v>0</v>
      </c>
      <c r="J1020" s="40">
        <v>21</v>
      </c>
    </row>
    <row r="1021" spans="1:10" x14ac:dyDescent="0.35">
      <c r="A1021" s="40" t="s">
        <v>1770</v>
      </c>
      <c r="B1021" s="40" t="s">
        <v>1933</v>
      </c>
      <c r="C1021" s="40" t="s">
        <v>1960</v>
      </c>
      <c r="D1021" s="40">
        <v>17</v>
      </c>
      <c r="E1021" s="40"/>
      <c r="F1021" s="43">
        <f t="shared" si="30"/>
        <v>0</v>
      </c>
      <c r="G1021" s="40">
        <v>9</v>
      </c>
      <c r="H1021" s="40"/>
      <c r="I1021" s="43">
        <f t="shared" si="31"/>
        <v>0</v>
      </c>
      <c r="J1021" s="40">
        <v>26</v>
      </c>
    </row>
    <row r="1022" spans="1:10" x14ac:dyDescent="0.35">
      <c r="A1022" s="40" t="s">
        <v>1770</v>
      </c>
      <c r="B1022" s="40" t="s">
        <v>1933</v>
      </c>
      <c r="C1022" s="40" t="s">
        <v>1961</v>
      </c>
      <c r="D1022" s="40">
        <v>5</v>
      </c>
      <c r="E1022" s="40"/>
      <c r="F1022" s="43">
        <f t="shared" si="30"/>
        <v>0</v>
      </c>
      <c r="G1022" s="40">
        <v>10</v>
      </c>
      <c r="H1022" s="40"/>
      <c r="I1022" s="43">
        <f t="shared" si="31"/>
        <v>0</v>
      </c>
      <c r="J1022" s="40">
        <v>15</v>
      </c>
    </row>
    <row r="1023" spans="1:10" x14ac:dyDescent="0.35">
      <c r="A1023" s="40" t="s">
        <v>1770</v>
      </c>
      <c r="B1023" s="40" t="s">
        <v>1933</v>
      </c>
      <c r="C1023" s="40" t="s">
        <v>1962</v>
      </c>
      <c r="D1023" s="40">
        <v>38</v>
      </c>
      <c r="E1023" s="40"/>
      <c r="F1023" s="43">
        <f t="shared" si="30"/>
        <v>0</v>
      </c>
      <c r="G1023" s="40">
        <v>32</v>
      </c>
      <c r="H1023" s="40"/>
      <c r="I1023" s="43">
        <f t="shared" si="31"/>
        <v>0</v>
      </c>
      <c r="J1023" s="40">
        <v>70</v>
      </c>
    </row>
    <row r="1024" spans="1:10" x14ac:dyDescent="0.35">
      <c r="A1024" s="40" t="s">
        <v>1770</v>
      </c>
      <c r="B1024" s="40" t="s">
        <v>1933</v>
      </c>
      <c r="C1024" s="40" t="s">
        <v>1963</v>
      </c>
      <c r="D1024" s="40">
        <v>3</v>
      </c>
      <c r="E1024" s="40"/>
      <c r="F1024" s="43">
        <f t="shared" si="30"/>
        <v>0</v>
      </c>
      <c r="G1024" s="40">
        <v>11</v>
      </c>
      <c r="H1024" s="40"/>
      <c r="I1024" s="43">
        <f t="shared" si="31"/>
        <v>0</v>
      </c>
      <c r="J1024" s="40">
        <v>14</v>
      </c>
    </row>
    <row r="1025" spans="1:10" x14ac:dyDescent="0.35">
      <c r="A1025" s="40" t="s">
        <v>1770</v>
      </c>
      <c r="B1025" s="40" t="s">
        <v>1933</v>
      </c>
      <c r="C1025" s="40" t="s">
        <v>1964</v>
      </c>
      <c r="D1025" s="40">
        <v>2</v>
      </c>
      <c r="E1025" s="40"/>
      <c r="F1025" s="43">
        <f t="shared" si="30"/>
        <v>0</v>
      </c>
      <c r="G1025" s="40"/>
      <c r="H1025" s="40"/>
      <c r="I1025" s="43"/>
      <c r="J1025" s="40">
        <v>2</v>
      </c>
    </row>
    <row r="1026" spans="1:10" x14ac:dyDescent="0.35">
      <c r="A1026" s="40" t="s">
        <v>1770</v>
      </c>
      <c r="B1026" s="40" t="s">
        <v>1933</v>
      </c>
      <c r="C1026" s="40" t="s">
        <v>1965</v>
      </c>
      <c r="D1026" s="40">
        <v>8</v>
      </c>
      <c r="E1026" s="40"/>
      <c r="F1026" s="43">
        <f t="shared" si="30"/>
        <v>0</v>
      </c>
      <c r="G1026" s="40"/>
      <c r="H1026" s="40"/>
      <c r="I1026" s="43"/>
      <c r="J1026" s="40">
        <v>8</v>
      </c>
    </row>
    <row r="1027" spans="1:10" x14ac:dyDescent="0.35">
      <c r="A1027" s="40" t="s">
        <v>1770</v>
      </c>
      <c r="B1027" s="40" t="s">
        <v>1933</v>
      </c>
      <c r="C1027" s="40" t="s">
        <v>1966</v>
      </c>
      <c r="D1027" s="40">
        <v>5</v>
      </c>
      <c r="E1027" s="40"/>
      <c r="F1027" s="43">
        <f t="shared" si="30"/>
        <v>0</v>
      </c>
      <c r="G1027" s="40">
        <v>11</v>
      </c>
      <c r="H1027" s="40"/>
      <c r="I1027" s="43">
        <f t="shared" si="31"/>
        <v>0</v>
      </c>
      <c r="J1027" s="40">
        <v>16</v>
      </c>
    </row>
    <row r="1028" spans="1:10" x14ac:dyDescent="0.35">
      <c r="A1028" s="40" t="s">
        <v>1770</v>
      </c>
      <c r="B1028" s="40" t="s">
        <v>1933</v>
      </c>
      <c r="C1028" s="40" t="s">
        <v>1967</v>
      </c>
      <c r="D1028" s="40">
        <v>8</v>
      </c>
      <c r="E1028" s="40"/>
      <c r="F1028" s="43">
        <f t="shared" ref="F1028:F1089" si="32">E1028/D1028</f>
        <v>0</v>
      </c>
      <c r="G1028" s="40">
        <v>2</v>
      </c>
      <c r="H1028" s="40"/>
      <c r="I1028" s="43">
        <f t="shared" ref="I1028:I1091" si="33">H1028/G1028</f>
        <v>0</v>
      </c>
      <c r="J1028" s="40">
        <v>10</v>
      </c>
    </row>
    <row r="1029" spans="1:10" x14ac:dyDescent="0.35">
      <c r="A1029" s="40" t="s">
        <v>1770</v>
      </c>
      <c r="B1029" s="40" t="s">
        <v>1933</v>
      </c>
      <c r="C1029" s="40" t="s">
        <v>1968</v>
      </c>
      <c r="D1029" s="40">
        <v>7</v>
      </c>
      <c r="E1029" s="40"/>
      <c r="F1029" s="43">
        <f t="shared" si="32"/>
        <v>0</v>
      </c>
      <c r="G1029" s="40">
        <v>3</v>
      </c>
      <c r="H1029" s="40"/>
      <c r="I1029" s="43">
        <f t="shared" si="33"/>
        <v>0</v>
      </c>
      <c r="J1029" s="40">
        <v>10</v>
      </c>
    </row>
    <row r="1030" spans="1:10" x14ac:dyDescent="0.35">
      <c r="A1030" s="40" t="s">
        <v>1770</v>
      </c>
      <c r="B1030" s="40" t="s">
        <v>1969</v>
      </c>
      <c r="C1030" s="40" t="s">
        <v>1970</v>
      </c>
      <c r="D1030" s="40">
        <v>5</v>
      </c>
      <c r="E1030" s="40"/>
      <c r="F1030" s="43">
        <f t="shared" si="32"/>
        <v>0</v>
      </c>
      <c r="G1030" s="40"/>
      <c r="H1030" s="40"/>
      <c r="I1030" s="43"/>
      <c r="J1030" s="40">
        <v>5</v>
      </c>
    </row>
    <row r="1031" spans="1:10" x14ac:dyDescent="0.35">
      <c r="A1031" s="40" t="s">
        <v>1770</v>
      </c>
      <c r="B1031" s="40" t="s">
        <v>1971</v>
      </c>
      <c r="C1031" s="40" t="s">
        <v>1972</v>
      </c>
      <c r="D1031" s="40">
        <v>24</v>
      </c>
      <c r="E1031" s="40"/>
      <c r="F1031" s="43">
        <f t="shared" si="32"/>
        <v>0</v>
      </c>
      <c r="G1031" s="40">
        <v>6</v>
      </c>
      <c r="H1031" s="40"/>
      <c r="I1031" s="43">
        <f t="shared" si="33"/>
        <v>0</v>
      </c>
      <c r="J1031" s="40">
        <v>30</v>
      </c>
    </row>
    <row r="1032" spans="1:10" x14ac:dyDescent="0.35">
      <c r="A1032" s="40" t="s">
        <v>1770</v>
      </c>
      <c r="B1032" s="40" t="s">
        <v>1973</v>
      </c>
      <c r="C1032" s="40" t="s">
        <v>1974</v>
      </c>
      <c r="D1032" s="40"/>
      <c r="E1032" s="40"/>
      <c r="F1032" s="43"/>
      <c r="G1032" s="40">
        <v>3</v>
      </c>
      <c r="H1032" s="40"/>
      <c r="I1032" s="43">
        <f t="shared" si="33"/>
        <v>0</v>
      </c>
      <c r="J1032" s="40">
        <v>3</v>
      </c>
    </row>
    <row r="1033" spans="1:10" x14ac:dyDescent="0.35">
      <c r="A1033" s="40" t="s">
        <v>1770</v>
      </c>
      <c r="B1033" s="40" t="s">
        <v>1975</v>
      </c>
      <c r="C1033" s="40" t="s">
        <v>1976</v>
      </c>
      <c r="D1033" s="40">
        <v>5</v>
      </c>
      <c r="E1033" s="40"/>
      <c r="F1033" s="43">
        <f t="shared" si="32"/>
        <v>0</v>
      </c>
      <c r="G1033" s="40">
        <v>1</v>
      </c>
      <c r="H1033" s="40"/>
      <c r="I1033" s="43">
        <f t="shared" si="33"/>
        <v>0</v>
      </c>
      <c r="J1033" s="40">
        <v>6</v>
      </c>
    </row>
    <row r="1034" spans="1:10" x14ac:dyDescent="0.35">
      <c r="A1034" s="40" t="s">
        <v>1770</v>
      </c>
      <c r="B1034" s="40" t="s">
        <v>1977</v>
      </c>
      <c r="C1034" s="40" t="s">
        <v>1978</v>
      </c>
      <c r="D1034" s="40">
        <v>6</v>
      </c>
      <c r="E1034" s="40"/>
      <c r="F1034" s="43">
        <f t="shared" si="32"/>
        <v>0</v>
      </c>
      <c r="G1034" s="40">
        <v>6</v>
      </c>
      <c r="H1034" s="40"/>
      <c r="I1034" s="43">
        <f t="shared" si="33"/>
        <v>0</v>
      </c>
      <c r="J1034" s="40">
        <v>12</v>
      </c>
    </row>
    <row r="1035" spans="1:10" x14ac:dyDescent="0.35">
      <c r="A1035" s="40" t="s">
        <v>1770</v>
      </c>
      <c r="B1035" s="40" t="s">
        <v>1977</v>
      </c>
      <c r="C1035" s="40" t="s">
        <v>1979</v>
      </c>
      <c r="D1035" s="40">
        <v>5</v>
      </c>
      <c r="E1035" s="40">
        <v>1</v>
      </c>
      <c r="F1035" s="43">
        <f t="shared" si="32"/>
        <v>0.2</v>
      </c>
      <c r="G1035" s="40">
        <v>9</v>
      </c>
      <c r="H1035" s="40">
        <v>2</v>
      </c>
      <c r="I1035" s="43">
        <f t="shared" si="33"/>
        <v>0.22222222222222221</v>
      </c>
      <c r="J1035" s="40">
        <v>14</v>
      </c>
    </row>
    <row r="1036" spans="1:10" x14ac:dyDescent="0.35">
      <c r="A1036" s="40" t="s">
        <v>1770</v>
      </c>
      <c r="B1036" s="40" t="s">
        <v>1980</v>
      </c>
      <c r="C1036" s="40" t="s">
        <v>1981</v>
      </c>
      <c r="D1036" s="40">
        <v>6</v>
      </c>
      <c r="E1036" s="40"/>
      <c r="F1036" s="43">
        <f t="shared" si="32"/>
        <v>0</v>
      </c>
      <c r="G1036" s="40">
        <v>9</v>
      </c>
      <c r="H1036" s="40"/>
      <c r="I1036" s="43">
        <f t="shared" si="33"/>
        <v>0</v>
      </c>
      <c r="J1036" s="40">
        <v>15</v>
      </c>
    </row>
    <row r="1037" spans="1:10" x14ac:dyDescent="0.35">
      <c r="A1037" s="40" t="s">
        <v>1770</v>
      </c>
      <c r="B1037" s="40" t="s">
        <v>1982</v>
      </c>
      <c r="C1037" s="40" t="s">
        <v>1983</v>
      </c>
      <c r="D1037" s="40">
        <v>15</v>
      </c>
      <c r="E1037" s="40"/>
      <c r="F1037" s="43">
        <f t="shared" si="32"/>
        <v>0</v>
      </c>
      <c r="G1037" s="40">
        <v>1</v>
      </c>
      <c r="H1037" s="40"/>
      <c r="I1037" s="43">
        <f t="shared" si="33"/>
        <v>0</v>
      </c>
      <c r="J1037" s="40">
        <v>16</v>
      </c>
    </row>
    <row r="1038" spans="1:10" x14ac:dyDescent="0.35">
      <c r="A1038" s="40" t="s">
        <v>1770</v>
      </c>
      <c r="B1038" s="40" t="s">
        <v>1982</v>
      </c>
      <c r="C1038" s="40" t="s">
        <v>1984</v>
      </c>
      <c r="D1038" s="40">
        <v>8</v>
      </c>
      <c r="E1038" s="40"/>
      <c r="F1038" s="43">
        <f t="shared" si="32"/>
        <v>0</v>
      </c>
      <c r="G1038" s="40">
        <v>25</v>
      </c>
      <c r="H1038" s="40"/>
      <c r="I1038" s="43">
        <f t="shared" si="33"/>
        <v>0</v>
      </c>
      <c r="J1038" s="40">
        <v>33</v>
      </c>
    </row>
    <row r="1039" spans="1:10" x14ac:dyDescent="0.35">
      <c r="A1039" s="40" t="s">
        <v>1770</v>
      </c>
      <c r="B1039" s="40" t="s">
        <v>1982</v>
      </c>
      <c r="C1039" s="40" t="s">
        <v>1985</v>
      </c>
      <c r="D1039" s="40">
        <v>38</v>
      </c>
      <c r="E1039" s="40">
        <v>13</v>
      </c>
      <c r="F1039" s="43">
        <f t="shared" si="32"/>
        <v>0.34210526315789475</v>
      </c>
      <c r="G1039" s="40">
        <v>16</v>
      </c>
      <c r="H1039" s="40">
        <v>2</v>
      </c>
      <c r="I1039" s="43">
        <f t="shared" si="33"/>
        <v>0.125</v>
      </c>
      <c r="J1039" s="40">
        <v>54</v>
      </c>
    </row>
    <row r="1040" spans="1:10" x14ac:dyDescent="0.35">
      <c r="A1040" s="40" t="s">
        <v>1770</v>
      </c>
      <c r="B1040" s="40" t="s">
        <v>1986</v>
      </c>
      <c r="C1040" s="40" t="s">
        <v>1987</v>
      </c>
      <c r="D1040" s="40">
        <v>2</v>
      </c>
      <c r="E1040" s="40"/>
      <c r="F1040" s="43">
        <f t="shared" si="32"/>
        <v>0</v>
      </c>
      <c r="G1040" s="40">
        <v>1</v>
      </c>
      <c r="H1040" s="40"/>
      <c r="I1040" s="43">
        <f t="shared" si="33"/>
        <v>0</v>
      </c>
      <c r="J1040" s="40">
        <v>3</v>
      </c>
    </row>
    <row r="1041" spans="1:10" x14ac:dyDescent="0.35">
      <c r="A1041" s="40" t="s">
        <v>1770</v>
      </c>
      <c r="B1041" s="40" t="s">
        <v>1988</v>
      </c>
      <c r="C1041" s="40" t="s">
        <v>1989</v>
      </c>
      <c r="D1041" s="40">
        <v>11</v>
      </c>
      <c r="E1041" s="40"/>
      <c r="F1041" s="43">
        <f t="shared" si="32"/>
        <v>0</v>
      </c>
      <c r="G1041" s="40">
        <v>4</v>
      </c>
      <c r="H1041" s="40"/>
      <c r="I1041" s="43">
        <f t="shared" si="33"/>
        <v>0</v>
      </c>
      <c r="J1041" s="40">
        <v>15</v>
      </c>
    </row>
    <row r="1042" spans="1:10" x14ac:dyDescent="0.35">
      <c r="A1042" s="40" t="s">
        <v>1770</v>
      </c>
      <c r="B1042" s="40" t="s">
        <v>1990</v>
      </c>
      <c r="C1042" s="40" t="s">
        <v>1991</v>
      </c>
      <c r="D1042" s="40">
        <v>10</v>
      </c>
      <c r="E1042" s="40">
        <v>1</v>
      </c>
      <c r="F1042" s="43">
        <f t="shared" si="32"/>
        <v>0.1</v>
      </c>
      <c r="G1042" s="40">
        <v>15</v>
      </c>
      <c r="H1042" s="40">
        <v>2</v>
      </c>
      <c r="I1042" s="43">
        <f t="shared" si="33"/>
        <v>0.13333333333333333</v>
      </c>
      <c r="J1042" s="40">
        <v>25</v>
      </c>
    </row>
    <row r="1043" spans="1:10" x14ac:dyDescent="0.35">
      <c r="A1043" s="40" t="s">
        <v>1770</v>
      </c>
      <c r="B1043" s="40" t="s">
        <v>1990</v>
      </c>
      <c r="C1043" s="40" t="s">
        <v>1992</v>
      </c>
      <c r="D1043" s="40">
        <v>12</v>
      </c>
      <c r="E1043" s="40"/>
      <c r="F1043" s="43">
        <f t="shared" si="32"/>
        <v>0</v>
      </c>
      <c r="G1043" s="40">
        <v>17</v>
      </c>
      <c r="H1043" s="40"/>
      <c r="I1043" s="43">
        <f t="shared" si="33"/>
        <v>0</v>
      </c>
      <c r="J1043" s="40">
        <v>29</v>
      </c>
    </row>
    <row r="1044" spans="1:10" x14ac:dyDescent="0.35">
      <c r="A1044" s="40" t="s">
        <v>1770</v>
      </c>
      <c r="B1044" s="40" t="s">
        <v>1993</v>
      </c>
      <c r="C1044" s="40" t="s">
        <v>1994</v>
      </c>
      <c r="D1044" s="40">
        <v>23</v>
      </c>
      <c r="E1044" s="40"/>
      <c r="F1044" s="43">
        <f t="shared" si="32"/>
        <v>0</v>
      </c>
      <c r="G1044" s="40">
        <v>15</v>
      </c>
      <c r="H1044" s="40"/>
      <c r="I1044" s="43">
        <f t="shared" si="33"/>
        <v>0</v>
      </c>
      <c r="J1044" s="40">
        <v>38</v>
      </c>
    </row>
    <row r="1045" spans="1:10" x14ac:dyDescent="0.35">
      <c r="A1045" s="40" t="s">
        <v>1770</v>
      </c>
      <c r="B1045" s="40" t="s">
        <v>1993</v>
      </c>
      <c r="C1045" s="40" t="s">
        <v>1995</v>
      </c>
      <c r="D1045" s="40">
        <v>8</v>
      </c>
      <c r="E1045" s="40">
        <v>6</v>
      </c>
      <c r="F1045" s="43">
        <f t="shared" si="32"/>
        <v>0.75</v>
      </c>
      <c r="G1045" s="40">
        <v>1</v>
      </c>
      <c r="H1045" s="40">
        <v>1</v>
      </c>
      <c r="I1045" s="43">
        <f t="shared" si="33"/>
        <v>1</v>
      </c>
      <c r="J1045" s="40">
        <v>9</v>
      </c>
    </row>
    <row r="1046" spans="1:10" x14ac:dyDescent="0.35">
      <c r="A1046" s="40" t="s">
        <v>1770</v>
      </c>
      <c r="B1046" s="40" t="s">
        <v>1993</v>
      </c>
      <c r="C1046" s="40" t="s">
        <v>1996</v>
      </c>
      <c r="D1046" s="40">
        <v>12</v>
      </c>
      <c r="E1046" s="40"/>
      <c r="F1046" s="43">
        <f t="shared" si="32"/>
        <v>0</v>
      </c>
      <c r="G1046" s="40">
        <v>4</v>
      </c>
      <c r="H1046" s="40"/>
      <c r="I1046" s="43">
        <f t="shared" si="33"/>
        <v>0</v>
      </c>
      <c r="J1046" s="40">
        <v>16</v>
      </c>
    </row>
    <row r="1047" spans="1:10" x14ac:dyDescent="0.35">
      <c r="A1047" s="40" t="s">
        <v>1770</v>
      </c>
      <c r="B1047" s="40" t="s">
        <v>1993</v>
      </c>
      <c r="C1047" s="40" t="s">
        <v>1997</v>
      </c>
      <c r="D1047" s="40">
        <v>19</v>
      </c>
      <c r="E1047" s="40"/>
      <c r="F1047" s="43">
        <f t="shared" si="32"/>
        <v>0</v>
      </c>
      <c r="G1047" s="40"/>
      <c r="H1047" s="40"/>
      <c r="I1047" s="43"/>
      <c r="J1047" s="40">
        <v>19</v>
      </c>
    </row>
    <row r="1048" spans="1:10" x14ac:dyDescent="0.35">
      <c r="A1048" s="40" t="s">
        <v>1770</v>
      </c>
      <c r="B1048" s="40" t="s">
        <v>1993</v>
      </c>
      <c r="C1048" s="40" t="s">
        <v>1998</v>
      </c>
      <c r="D1048" s="40">
        <v>36</v>
      </c>
      <c r="E1048" s="40"/>
      <c r="F1048" s="43">
        <f t="shared" si="32"/>
        <v>0</v>
      </c>
      <c r="G1048" s="40">
        <v>1</v>
      </c>
      <c r="H1048" s="40"/>
      <c r="I1048" s="43">
        <f t="shared" si="33"/>
        <v>0</v>
      </c>
      <c r="J1048" s="40">
        <v>37</v>
      </c>
    </row>
    <row r="1049" spans="1:10" x14ac:dyDescent="0.35">
      <c r="A1049" s="40" t="s">
        <v>1770</v>
      </c>
      <c r="B1049" s="40" t="s">
        <v>1999</v>
      </c>
      <c r="C1049" s="40" t="s">
        <v>2000</v>
      </c>
      <c r="D1049" s="40">
        <v>3</v>
      </c>
      <c r="E1049" s="40"/>
      <c r="F1049" s="43">
        <f t="shared" si="32"/>
        <v>0</v>
      </c>
      <c r="G1049" s="40"/>
      <c r="H1049" s="40"/>
      <c r="I1049" s="43"/>
      <c r="J1049" s="40">
        <v>3</v>
      </c>
    </row>
    <row r="1050" spans="1:10" x14ac:dyDescent="0.35">
      <c r="A1050" s="40" t="s">
        <v>1770</v>
      </c>
      <c r="B1050" s="40" t="s">
        <v>1999</v>
      </c>
      <c r="C1050" s="40" t="s">
        <v>2001</v>
      </c>
      <c r="D1050" s="40">
        <v>4</v>
      </c>
      <c r="E1050" s="40"/>
      <c r="F1050" s="43">
        <f t="shared" si="32"/>
        <v>0</v>
      </c>
      <c r="G1050" s="40"/>
      <c r="H1050" s="40"/>
      <c r="I1050" s="43"/>
      <c r="J1050" s="40">
        <v>4</v>
      </c>
    </row>
    <row r="1051" spans="1:10" x14ac:dyDescent="0.35">
      <c r="A1051" s="40" t="s">
        <v>1770</v>
      </c>
      <c r="B1051" s="40" t="s">
        <v>1999</v>
      </c>
      <c r="C1051" s="40" t="s">
        <v>2002</v>
      </c>
      <c r="D1051" s="40"/>
      <c r="E1051" s="40"/>
      <c r="F1051" s="43"/>
      <c r="G1051" s="40">
        <v>1</v>
      </c>
      <c r="H1051" s="40"/>
      <c r="I1051" s="43">
        <f t="shared" si="33"/>
        <v>0</v>
      </c>
      <c r="J1051" s="40">
        <v>1</v>
      </c>
    </row>
    <row r="1052" spans="1:10" x14ac:dyDescent="0.35">
      <c r="A1052" s="40" t="s">
        <v>1770</v>
      </c>
      <c r="B1052" s="40" t="s">
        <v>1999</v>
      </c>
      <c r="C1052" s="40" t="s">
        <v>2003</v>
      </c>
      <c r="D1052" s="40">
        <v>17</v>
      </c>
      <c r="E1052" s="40"/>
      <c r="F1052" s="43">
        <f t="shared" si="32"/>
        <v>0</v>
      </c>
      <c r="G1052" s="40">
        <v>1</v>
      </c>
      <c r="H1052" s="40"/>
      <c r="I1052" s="43">
        <f t="shared" si="33"/>
        <v>0</v>
      </c>
      <c r="J1052" s="40">
        <v>18</v>
      </c>
    </row>
    <row r="1053" spans="1:10" x14ac:dyDescent="0.35">
      <c r="A1053" s="40" t="s">
        <v>1770</v>
      </c>
      <c r="B1053" s="40" t="s">
        <v>1999</v>
      </c>
      <c r="C1053" s="40" t="s">
        <v>2004</v>
      </c>
      <c r="D1053" s="40"/>
      <c r="E1053" s="40"/>
      <c r="F1053" s="43"/>
      <c r="G1053" s="40">
        <v>1</v>
      </c>
      <c r="H1053" s="40"/>
      <c r="I1053" s="43">
        <f t="shared" si="33"/>
        <v>0</v>
      </c>
      <c r="J1053" s="40">
        <v>1</v>
      </c>
    </row>
    <row r="1054" spans="1:10" x14ac:dyDescent="0.35">
      <c r="A1054" s="40" t="s">
        <v>1770</v>
      </c>
      <c r="B1054" s="40" t="s">
        <v>1999</v>
      </c>
      <c r="C1054" s="40" t="s">
        <v>2005</v>
      </c>
      <c r="D1054" s="40">
        <v>7</v>
      </c>
      <c r="E1054" s="40"/>
      <c r="F1054" s="43">
        <f t="shared" si="32"/>
        <v>0</v>
      </c>
      <c r="G1054" s="40">
        <v>2</v>
      </c>
      <c r="H1054" s="40"/>
      <c r="I1054" s="43">
        <f t="shared" si="33"/>
        <v>0</v>
      </c>
      <c r="J1054" s="40">
        <v>9</v>
      </c>
    </row>
    <row r="1055" spans="1:10" x14ac:dyDescent="0.35">
      <c r="A1055" s="40" t="s">
        <v>1770</v>
      </c>
      <c r="B1055" s="40" t="s">
        <v>2006</v>
      </c>
      <c r="C1055" s="40" t="s">
        <v>2007</v>
      </c>
      <c r="D1055" s="40">
        <v>5</v>
      </c>
      <c r="E1055" s="40"/>
      <c r="F1055" s="43">
        <f t="shared" si="32"/>
        <v>0</v>
      </c>
      <c r="G1055" s="40">
        <v>3</v>
      </c>
      <c r="H1055" s="40"/>
      <c r="I1055" s="43">
        <f t="shared" si="33"/>
        <v>0</v>
      </c>
      <c r="J1055" s="40">
        <v>8</v>
      </c>
    </row>
    <row r="1056" spans="1:10" x14ac:dyDescent="0.35">
      <c r="A1056" s="40" t="s">
        <v>1770</v>
      </c>
      <c r="B1056" s="40" t="s">
        <v>2006</v>
      </c>
      <c r="C1056" s="40" t="s">
        <v>2008</v>
      </c>
      <c r="D1056" s="40">
        <v>8</v>
      </c>
      <c r="E1056" s="40"/>
      <c r="F1056" s="43">
        <f t="shared" si="32"/>
        <v>0</v>
      </c>
      <c r="G1056" s="40">
        <v>5</v>
      </c>
      <c r="H1056" s="40"/>
      <c r="I1056" s="43">
        <f t="shared" si="33"/>
        <v>0</v>
      </c>
      <c r="J1056" s="40">
        <v>13</v>
      </c>
    </row>
    <row r="1057" spans="1:10" x14ac:dyDescent="0.35">
      <c r="A1057" s="40" t="s">
        <v>1770</v>
      </c>
      <c r="B1057" s="40" t="s">
        <v>2009</v>
      </c>
      <c r="C1057" s="40" t="s">
        <v>2010</v>
      </c>
      <c r="D1057" s="40">
        <v>24</v>
      </c>
      <c r="E1057" s="40"/>
      <c r="F1057" s="43">
        <f t="shared" si="32"/>
        <v>0</v>
      </c>
      <c r="G1057" s="40">
        <v>1</v>
      </c>
      <c r="H1057" s="40"/>
      <c r="I1057" s="43">
        <f t="shared" si="33"/>
        <v>0</v>
      </c>
      <c r="J1057" s="40">
        <v>25</v>
      </c>
    </row>
    <row r="1058" spans="1:10" x14ac:dyDescent="0.35">
      <c r="A1058" s="40" t="s">
        <v>1770</v>
      </c>
      <c r="B1058" s="40" t="s">
        <v>2011</v>
      </c>
      <c r="C1058" s="40" t="s">
        <v>2012</v>
      </c>
      <c r="D1058" s="40">
        <v>2</v>
      </c>
      <c r="E1058" s="40"/>
      <c r="F1058" s="43">
        <f t="shared" si="32"/>
        <v>0</v>
      </c>
      <c r="G1058" s="40">
        <v>4</v>
      </c>
      <c r="H1058" s="40"/>
      <c r="I1058" s="43">
        <f t="shared" si="33"/>
        <v>0</v>
      </c>
      <c r="J1058" s="40">
        <v>6</v>
      </c>
    </row>
    <row r="1059" spans="1:10" x14ac:dyDescent="0.35">
      <c r="A1059" s="40" t="s">
        <v>1770</v>
      </c>
      <c r="B1059" s="40" t="s">
        <v>2011</v>
      </c>
      <c r="C1059" s="40" t="s">
        <v>2013</v>
      </c>
      <c r="D1059" s="40">
        <v>5</v>
      </c>
      <c r="E1059" s="40"/>
      <c r="F1059" s="43">
        <f t="shared" si="32"/>
        <v>0</v>
      </c>
      <c r="G1059" s="40">
        <v>8</v>
      </c>
      <c r="H1059" s="40"/>
      <c r="I1059" s="43">
        <f t="shared" si="33"/>
        <v>0</v>
      </c>
      <c r="J1059" s="40">
        <v>13</v>
      </c>
    </row>
    <row r="1060" spans="1:10" x14ac:dyDescent="0.35">
      <c r="A1060" s="40" t="s">
        <v>1770</v>
      </c>
      <c r="B1060" s="40" t="s">
        <v>2011</v>
      </c>
      <c r="C1060" s="40" t="s">
        <v>2014</v>
      </c>
      <c r="D1060" s="40">
        <v>3</v>
      </c>
      <c r="E1060" s="40"/>
      <c r="F1060" s="43">
        <f t="shared" si="32"/>
        <v>0</v>
      </c>
      <c r="G1060" s="40">
        <v>6</v>
      </c>
      <c r="H1060" s="40"/>
      <c r="I1060" s="43">
        <f t="shared" si="33"/>
        <v>0</v>
      </c>
      <c r="J1060" s="40">
        <v>9</v>
      </c>
    </row>
    <row r="1061" spans="1:10" x14ac:dyDescent="0.35">
      <c r="A1061" s="40" t="s">
        <v>1770</v>
      </c>
      <c r="B1061" s="40" t="s">
        <v>2011</v>
      </c>
      <c r="C1061" s="40" t="s">
        <v>2015</v>
      </c>
      <c r="D1061" s="40">
        <v>5</v>
      </c>
      <c r="E1061" s="40"/>
      <c r="F1061" s="43">
        <f t="shared" si="32"/>
        <v>0</v>
      </c>
      <c r="G1061" s="40">
        <v>11</v>
      </c>
      <c r="H1061" s="40"/>
      <c r="I1061" s="43">
        <f t="shared" si="33"/>
        <v>0</v>
      </c>
      <c r="J1061" s="40">
        <v>16</v>
      </c>
    </row>
    <row r="1062" spans="1:10" x14ac:dyDescent="0.35">
      <c r="A1062" s="40" t="s">
        <v>1770</v>
      </c>
      <c r="B1062" s="40" t="s">
        <v>2011</v>
      </c>
      <c r="C1062" s="40" t="s">
        <v>2016</v>
      </c>
      <c r="D1062" s="40">
        <v>5</v>
      </c>
      <c r="E1062" s="40"/>
      <c r="F1062" s="43">
        <f t="shared" si="32"/>
        <v>0</v>
      </c>
      <c r="G1062" s="40">
        <v>16</v>
      </c>
      <c r="H1062" s="40"/>
      <c r="I1062" s="43">
        <f t="shared" si="33"/>
        <v>0</v>
      </c>
      <c r="J1062" s="40">
        <v>21</v>
      </c>
    </row>
    <row r="1063" spans="1:10" x14ac:dyDescent="0.35">
      <c r="A1063" s="40" t="s">
        <v>1770</v>
      </c>
      <c r="B1063" s="40" t="s">
        <v>2011</v>
      </c>
      <c r="C1063" s="40" t="s">
        <v>2017</v>
      </c>
      <c r="D1063" s="40">
        <v>3</v>
      </c>
      <c r="E1063" s="40"/>
      <c r="F1063" s="43">
        <f t="shared" si="32"/>
        <v>0</v>
      </c>
      <c r="G1063" s="40">
        <v>7</v>
      </c>
      <c r="H1063" s="40"/>
      <c r="I1063" s="43">
        <f t="shared" si="33"/>
        <v>0</v>
      </c>
      <c r="J1063" s="40">
        <v>10</v>
      </c>
    </row>
    <row r="1064" spans="1:10" x14ac:dyDescent="0.35">
      <c r="A1064" s="40" t="s">
        <v>1770</v>
      </c>
      <c r="B1064" s="40" t="s">
        <v>2011</v>
      </c>
      <c r="C1064" s="40" t="s">
        <v>2018</v>
      </c>
      <c r="D1064" s="40">
        <v>5</v>
      </c>
      <c r="E1064" s="40"/>
      <c r="F1064" s="43">
        <f t="shared" si="32"/>
        <v>0</v>
      </c>
      <c r="G1064" s="40">
        <v>28</v>
      </c>
      <c r="H1064" s="40"/>
      <c r="I1064" s="43">
        <f t="shared" si="33"/>
        <v>0</v>
      </c>
      <c r="J1064" s="40">
        <v>33</v>
      </c>
    </row>
    <row r="1065" spans="1:10" x14ac:dyDescent="0.35">
      <c r="A1065" s="40" t="s">
        <v>1770</v>
      </c>
      <c r="B1065" s="40" t="s">
        <v>2011</v>
      </c>
      <c r="C1065" s="40" t="s">
        <v>2019</v>
      </c>
      <c r="D1065" s="40">
        <v>4</v>
      </c>
      <c r="E1065" s="40"/>
      <c r="F1065" s="43">
        <f t="shared" si="32"/>
        <v>0</v>
      </c>
      <c r="G1065" s="40">
        <v>12</v>
      </c>
      <c r="H1065" s="40"/>
      <c r="I1065" s="43">
        <f t="shared" si="33"/>
        <v>0</v>
      </c>
      <c r="J1065" s="40">
        <v>16</v>
      </c>
    </row>
    <row r="1066" spans="1:10" x14ac:dyDescent="0.35">
      <c r="A1066" s="40" t="s">
        <v>2020</v>
      </c>
      <c r="B1066" s="40" t="s">
        <v>2021</v>
      </c>
      <c r="C1066" s="40" t="s">
        <v>2022</v>
      </c>
      <c r="D1066" s="40">
        <v>149</v>
      </c>
      <c r="E1066" s="40">
        <v>38</v>
      </c>
      <c r="F1066" s="43">
        <f t="shared" si="32"/>
        <v>0.25503355704697989</v>
      </c>
      <c r="G1066" s="40">
        <v>39</v>
      </c>
      <c r="H1066" s="40">
        <v>8</v>
      </c>
      <c r="I1066" s="43">
        <f t="shared" si="33"/>
        <v>0.20512820512820512</v>
      </c>
      <c r="J1066" s="40">
        <v>188</v>
      </c>
    </row>
    <row r="1067" spans="1:10" x14ac:dyDescent="0.35">
      <c r="A1067" s="40" t="s">
        <v>2020</v>
      </c>
      <c r="B1067" s="40" t="s">
        <v>2021</v>
      </c>
      <c r="C1067" s="40" t="s">
        <v>2023</v>
      </c>
      <c r="D1067" s="40">
        <v>15</v>
      </c>
      <c r="E1067" s="40"/>
      <c r="F1067" s="43">
        <f t="shared" si="32"/>
        <v>0</v>
      </c>
      <c r="G1067" s="40">
        <v>6</v>
      </c>
      <c r="H1067" s="40"/>
      <c r="I1067" s="43">
        <f t="shared" si="33"/>
        <v>0</v>
      </c>
      <c r="J1067" s="40">
        <v>21</v>
      </c>
    </row>
    <row r="1068" spans="1:10" x14ac:dyDescent="0.35">
      <c r="A1068" s="40" t="s">
        <v>2020</v>
      </c>
      <c r="B1068" s="40" t="s">
        <v>2024</v>
      </c>
      <c r="C1068" s="40" t="s">
        <v>2025</v>
      </c>
      <c r="D1068" s="40">
        <v>14</v>
      </c>
      <c r="E1068" s="40">
        <v>3</v>
      </c>
      <c r="F1068" s="43">
        <f t="shared" si="32"/>
        <v>0.21428571428571427</v>
      </c>
      <c r="G1068" s="40">
        <v>7</v>
      </c>
      <c r="H1068" s="40">
        <v>1</v>
      </c>
      <c r="I1068" s="43">
        <f t="shared" si="33"/>
        <v>0.14285714285714285</v>
      </c>
      <c r="J1068" s="40">
        <v>21</v>
      </c>
    </row>
    <row r="1069" spans="1:10" x14ac:dyDescent="0.35">
      <c r="A1069" s="40" t="s">
        <v>2026</v>
      </c>
      <c r="B1069" s="40" t="s">
        <v>2027</v>
      </c>
      <c r="C1069" s="40" t="s">
        <v>2028</v>
      </c>
      <c r="D1069" s="40">
        <v>65</v>
      </c>
      <c r="E1069" s="40">
        <v>21</v>
      </c>
      <c r="F1069" s="43">
        <f t="shared" si="32"/>
        <v>0.32307692307692309</v>
      </c>
      <c r="G1069" s="40">
        <v>14</v>
      </c>
      <c r="H1069" s="40">
        <v>4</v>
      </c>
      <c r="I1069" s="43">
        <f t="shared" si="33"/>
        <v>0.2857142857142857</v>
      </c>
      <c r="J1069" s="40">
        <v>79</v>
      </c>
    </row>
    <row r="1070" spans="1:10" x14ac:dyDescent="0.35">
      <c r="A1070" s="40" t="s">
        <v>2026</v>
      </c>
      <c r="B1070" s="40" t="s">
        <v>2027</v>
      </c>
      <c r="C1070" s="40" t="s">
        <v>2029</v>
      </c>
      <c r="D1070" s="40">
        <v>2</v>
      </c>
      <c r="E1070" s="40"/>
      <c r="F1070" s="43">
        <f t="shared" si="32"/>
        <v>0</v>
      </c>
      <c r="G1070" s="40">
        <v>1</v>
      </c>
      <c r="H1070" s="40"/>
      <c r="I1070" s="43">
        <f t="shared" si="33"/>
        <v>0</v>
      </c>
      <c r="J1070" s="40">
        <v>3</v>
      </c>
    </row>
    <row r="1071" spans="1:10" x14ac:dyDescent="0.35">
      <c r="A1071" s="40" t="s">
        <v>2026</v>
      </c>
      <c r="B1071" s="40" t="s">
        <v>2027</v>
      </c>
      <c r="C1071" s="40" t="s">
        <v>2030</v>
      </c>
      <c r="D1071" s="40">
        <v>21</v>
      </c>
      <c r="E1071" s="40"/>
      <c r="F1071" s="43">
        <f t="shared" si="32"/>
        <v>0</v>
      </c>
      <c r="G1071" s="40">
        <v>4</v>
      </c>
      <c r="H1071" s="40"/>
      <c r="I1071" s="43">
        <f t="shared" si="33"/>
        <v>0</v>
      </c>
      <c r="J1071" s="40">
        <v>25</v>
      </c>
    </row>
    <row r="1072" spans="1:10" x14ac:dyDescent="0.35">
      <c r="A1072" s="40" t="s">
        <v>2031</v>
      </c>
      <c r="B1072" s="40"/>
      <c r="C1072" s="40" t="s">
        <v>2032</v>
      </c>
      <c r="D1072" s="40">
        <v>9</v>
      </c>
      <c r="E1072" s="40"/>
      <c r="F1072" s="43">
        <f t="shared" si="32"/>
        <v>0</v>
      </c>
      <c r="G1072" s="40"/>
      <c r="H1072" s="40"/>
      <c r="I1072" s="43"/>
      <c r="J1072" s="40">
        <v>9</v>
      </c>
    </row>
    <row r="1073" spans="1:10" x14ac:dyDescent="0.35">
      <c r="A1073" s="40" t="s">
        <v>2033</v>
      </c>
      <c r="B1073" s="40" t="s">
        <v>2034</v>
      </c>
      <c r="C1073" s="40" t="s">
        <v>2035</v>
      </c>
      <c r="D1073" s="40">
        <v>58</v>
      </c>
      <c r="E1073" s="40">
        <v>20</v>
      </c>
      <c r="F1073" s="43">
        <f t="shared" si="32"/>
        <v>0.34482758620689657</v>
      </c>
      <c r="G1073" s="40">
        <v>32</v>
      </c>
      <c r="H1073" s="40">
        <v>7</v>
      </c>
      <c r="I1073" s="43">
        <f t="shared" si="33"/>
        <v>0.21875</v>
      </c>
      <c r="J1073" s="40">
        <v>90</v>
      </c>
    </row>
    <row r="1074" spans="1:10" x14ac:dyDescent="0.35">
      <c r="A1074" s="40" t="s">
        <v>2033</v>
      </c>
      <c r="B1074" s="40" t="s">
        <v>2034</v>
      </c>
      <c r="C1074" s="40" t="s">
        <v>2036</v>
      </c>
      <c r="D1074" s="40">
        <v>39</v>
      </c>
      <c r="E1074" s="40">
        <v>15</v>
      </c>
      <c r="F1074" s="43">
        <f t="shared" si="32"/>
        <v>0.38461538461538464</v>
      </c>
      <c r="G1074" s="40">
        <v>40</v>
      </c>
      <c r="H1074" s="40">
        <v>11</v>
      </c>
      <c r="I1074" s="43">
        <f t="shared" si="33"/>
        <v>0.27500000000000002</v>
      </c>
      <c r="J1074" s="40">
        <v>79</v>
      </c>
    </row>
    <row r="1075" spans="1:10" x14ac:dyDescent="0.35">
      <c r="A1075" s="40" t="s">
        <v>2037</v>
      </c>
      <c r="B1075" s="40" t="s">
        <v>2038</v>
      </c>
      <c r="C1075" s="40" t="s">
        <v>2039</v>
      </c>
      <c r="D1075" s="40">
        <v>1</v>
      </c>
      <c r="E1075" s="40"/>
      <c r="F1075" s="43">
        <f t="shared" si="32"/>
        <v>0</v>
      </c>
      <c r="G1075" s="40">
        <v>1</v>
      </c>
      <c r="H1075" s="40"/>
      <c r="I1075" s="43">
        <f t="shared" si="33"/>
        <v>0</v>
      </c>
      <c r="J1075" s="40">
        <v>2</v>
      </c>
    </row>
    <row r="1076" spans="1:10" x14ac:dyDescent="0.35">
      <c r="A1076" s="40" t="s">
        <v>2037</v>
      </c>
      <c r="B1076" s="40" t="s">
        <v>2038</v>
      </c>
      <c r="C1076" s="40" t="s">
        <v>2040</v>
      </c>
      <c r="D1076" s="40"/>
      <c r="E1076" s="40"/>
      <c r="F1076" s="43"/>
      <c r="G1076" s="40">
        <v>1</v>
      </c>
      <c r="H1076" s="40"/>
      <c r="I1076" s="43">
        <f t="shared" si="33"/>
        <v>0</v>
      </c>
      <c r="J1076" s="40">
        <v>1</v>
      </c>
    </row>
    <row r="1077" spans="1:10" x14ac:dyDescent="0.35">
      <c r="A1077" s="40" t="s">
        <v>2037</v>
      </c>
      <c r="B1077" s="40" t="s">
        <v>2041</v>
      </c>
      <c r="C1077" s="40" t="s">
        <v>2042</v>
      </c>
      <c r="D1077" s="40">
        <v>1</v>
      </c>
      <c r="E1077" s="40"/>
      <c r="F1077" s="43">
        <f t="shared" si="32"/>
        <v>0</v>
      </c>
      <c r="G1077" s="40"/>
      <c r="H1077" s="40"/>
      <c r="I1077" s="43"/>
      <c r="J1077" s="40">
        <v>1</v>
      </c>
    </row>
    <row r="1078" spans="1:10" x14ac:dyDescent="0.35">
      <c r="A1078" s="40" t="s">
        <v>2037</v>
      </c>
      <c r="B1078" s="40" t="s">
        <v>2041</v>
      </c>
      <c r="C1078" s="40" t="s">
        <v>2043</v>
      </c>
      <c r="D1078" s="40"/>
      <c r="E1078" s="40"/>
      <c r="F1078" s="43"/>
      <c r="G1078" s="40">
        <v>2</v>
      </c>
      <c r="H1078" s="40"/>
      <c r="I1078" s="43">
        <f t="shared" si="33"/>
        <v>0</v>
      </c>
      <c r="J1078" s="40">
        <v>2</v>
      </c>
    </row>
    <row r="1079" spans="1:10" x14ac:dyDescent="0.35">
      <c r="A1079" s="40" t="s">
        <v>2037</v>
      </c>
      <c r="B1079" s="40" t="s">
        <v>2041</v>
      </c>
      <c r="C1079" s="40" t="s">
        <v>2044</v>
      </c>
      <c r="D1079" s="40">
        <v>1</v>
      </c>
      <c r="E1079" s="40"/>
      <c r="F1079" s="43">
        <f t="shared" si="32"/>
        <v>0</v>
      </c>
      <c r="G1079" s="40">
        <v>1</v>
      </c>
      <c r="H1079" s="40"/>
      <c r="I1079" s="43">
        <f t="shared" si="33"/>
        <v>0</v>
      </c>
      <c r="J1079" s="40">
        <v>2</v>
      </c>
    </row>
    <row r="1080" spans="1:10" x14ac:dyDescent="0.35">
      <c r="A1080" s="40" t="s">
        <v>2037</v>
      </c>
      <c r="B1080" s="40" t="s">
        <v>2041</v>
      </c>
      <c r="C1080" s="40" t="s">
        <v>2045</v>
      </c>
      <c r="D1080" s="40">
        <v>1</v>
      </c>
      <c r="E1080" s="40"/>
      <c r="F1080" s="43">
        <f t="shared" si="32"/>
        <v>0</v>
      </c>
      <c r="G1080" s="40">
        <v>5</v>
      </c>
      <c r="H1080" s="40"/>
      <c r="I1080" s="43">
        <f t="shared" si="33"/>
        <v>0</v>
      </c>
      <c r="J1080" s="40">
        <v>6</v>
      </c>
    </row>
    <row r="1081" spans="1:10" x14ac:dyDescent="0.35">
      <c r="A1081" s="40" t="s">
        <v>2037</v>
      </c>
      <c r="B1081" s="40" t="s">
        <v>2046</v>
      </c>
      <c r="C1081" s="40" t="s">
        <v>2047</v>
      </c>
      <c r="D1081" s="40"/>
      <c r="E1081" s="40"/>
      <c r="F1081" s="43"/>
      <c r="G1081" s="40">
        <v>1</v>
      </c>
      <c r="H1081" s="40"/>
      <c r="I1081" s="43">
        <f t="shared" si="33"/>
        <v>0</v>
      </c>
      <c r="J1081" s="40">
        <v>1</v>
      </c>
    </row>
    <row r="1082" spans="1:10" x14ac:dyDescent="0.35">
      <c r="A1082" s="40" t="s">
        <v>2037</v>
      </c>
      <c r="B1082" s="40" t="s">
        <v>2048</v>
      </c>
      <c r="C1082" s="40" t="s">
        <v>2049</v>
      </c>
      <c r="D1082" s="40"/>
      <c r="E1082" s="40"/>
      <c r="F1082" s="43"/>
      <c r="G1082" s="40">
        <v>1</v>
      </c>
      <c r="H1082" s="40"/>
      <c r="I1082" s="43">
        <f t="shared" si="33"/>
        <v>0</v>
      </c>
      <c r="J1082" s="40">
        <v>1</v>
      </c>
    </row>
    <row r="1083" spans="1:10" x14ac:dyDescent="0.35">
      <c r="A1083" s="40" t="s">
        <v>2037</v>
      </c>
      <c r="B1083" s="40" t="s">
        <v>2050</v>
      </c>
      <c r="C1083" s="40" t="s">
        <v>2051</v>
      </c>
      <c r="D1083" s="40">
        <v>1</v>
      </c>
      <c r="E1083" s="40"/>
      <c r="F1083" s="43">
        <f t="shared" si="32"/>
        <v>0</v>
      </c>
      <c r="G1083" s="40">
        <v>4</v>
      </c>
      <c r="H1083" s="40"/>
      <c r="I1083" s="43">
        <f t="shared" si="33"/>
        <v>0</v>
      </c>
      <c r="J1083" s="40">
        <v>5</v>
      </c>
    </row>
    <row r="1084" spans="1:10" x14ac:dyDescent="0.35">
      <c r="A1084" s="40" t="s">
        <v>2037</v>
      </c>
      <c r="B1084" s="40" t="s">
        <v>2052</v>
      </c>
      <c r="C1084" s="40" t="s">
        <v>2053</v>
      </c>
      <c r="D1084" s="40">
        <v>1</v>
      </c>
      <c r="E1084" s="40"/>
      <c r="F1084" s="43">
        <f t="shared" si="32"/>
        <v>0</v>
      </c>
      <c r="G1084" s="40"/>
      <c r="H1084" s="40"/>
      <c r="I1084" s="43"/>
      <c r="J1084" s="40">
        <v>1</v>
      </c>
    </row>
    <row r="1085" spans="1:10" x14ac:dyDescent="0.35">
      <c r="A1085" s="40" t="s">
        <v>2037</v>
      </c>
      <c r="B1085" s="40" t="s">
        <v>2054</v>
      </c>
      <c r="C1085" s="40" t="s">
        <v>2055</v>
      </c>
      <c r="D1085" s="40">
        <v>1</v>
      </c>
      <c r="E1085" s="40"/>
      <c r="F1085" s="43">
        <f t="shared" si="32"/>
        <v>0</v>
      </c>
      <c r="G1085" s="40">
        <v>1</v>
      </c>
      <c r="H1085" s="40"/>
      <c r="I1085" s="43">
        <f t="shared" si="33"/>
        <v>0</v>
      </c>
      <c r="J1085" s="40">
        <v>2</v>
      </c>
    </row>
    <row r="1086" spans="1:10" x14ac:dyDescent="0.35">
      <c r="A1086" s="40" t="s">
        <v>2037</v>
      </c>
      <c r="B1086" s="40" t="s">
        <v>2054</v>
      </c>
      <c r="C1086" s="40" t="s">
        <v>2056</v>
      </c>
      <c r="D1086" s="40">
        <v>1</v>
      </c>
      <c r="E1086" s="40"/>
      <c r="F1086" s="43">
        <f t="shared" si="32"/>
        <v>0</v>
      </c>
      <c r="G1086" s="40">
        <v>1</v>
      </c>
      <c r="H1086" s="40"/>
      <c r="I1086" s="43">
        <f t="shared" si="33"/>
        <v>0</v>
      </c>
      <c r="J1086" s="40">
        <v>2</v>
      </c>
    </row>
    <row r="1087" spans="1:10" x14ac:dyDescent="0.35">
      <c r="A1087" s="40" t="s">
        <v>2037</v>
      </c>
      <c r="B1087" s="40" t="s">
        <v>2057</v>
      </c>
      <c r="C1087" s="40" t="s">
        <v>2058</v>
      </c>
      <c r="D1087" s="40"/>
      <c r="E1087" s="40"/>
      <c r="F1087" s="43"/>
      <c r="G1087" s="40">
        <v>6</v>
      </c>
      <c r="H1087" s="40"/>
      <c r="I1087" s="43">
        <f t="shared" si="33"/>
        <v>0</v>
      </c>
      <c r="J1087" s="40">
        <v>6</v>
      </c>
    </row>
    <row r="1088" spans="1:10" x14ac:dyDescent="0.35">
      <c r="A1088" s="40" t="s">
        <v>2037</v>
      </c>
      <c r="B1088" s="40" t="s">
        <v>2059</v>
      </c>
      <c r="C1088" s="40" t="s">
        <v>2060</v>
      </c>
      <c r="D1088" s="40">
        <v>3</v>
      </c>
      <c r="E1088" s="40"/>
      <c r="F1088" s="43">
        <f t="shared" si="32"/>
        <v>0</v>
      </c>
      <c r="G1088" s="40">
        <v>3</v>
      </c>
      <c r="H1088" s="40"/>
      <c r="I1088" s="43">
        <f t="shared" si="33"/>
        <v>0</v>
      </c>
      <c r="J1088" s="40">
        <v>6</v>
      </c>
    </row>
    <row r="1089" spans="1:10" x14ac:dyDescent="0.35">
      <c r="A1089" s="40" t="s">
        <v>2037</v>
      </c>
      <c r="B1089" s="40" t="s">
        <v>2061</v>
      </c>
      <c r="C1089" s="40" t="s">
        <v>2062</v>
      </c>
      <c r="D1089" s="40">
        <v>1</v>
      </c>
      <c r="E1089" s="40"/>
      <c r="F1089" s="43">
        <f t="shared" si="32"/>
        <v>0</v>
      </c>
      <c r="G1089" s="40"/>
      <c r="H1089" s="40"/>
      <c r="I1089" s="43"/>
      <c r="J1089" s="40">
        <v>1</v>
      </c>
    </row>
    <row r="1090" spans="1:10" x14ac:dyDescent="0.35">
      <c r="A1090" s="40" t="s">
        <v>2037</v>
      </c>
      <c r="B1090" s="40" t="s">
        <v>2061</v>
      </c>
      <c r="C1090" s="40" t="s">
        <v>2063</v>
      </c>
      <c r="D1090" s="40"/>
      <c r="E1090" s="40"/>
      <c r="F1090" s="43"/>
      <c r="G1090" s="40">
        <v>2</v>
      </c>
      <c r="H1090" s="40"/>
      <c r="I1090" s="43">
        <f t="shared" si="33"/>
        <v>0</v>
      </c>
      <c r="J1090" s="40">
        <v>2</v>
      </c>
    </row>
    <row r="1091" spans="1:10" x14ac:dyDescent="0.35">
      <c r="A1091" s="40" t="s">
        <v>2037</v>
      </c>
      <c r="B1091" s="40" t="s">
        <v>2061</v>
      </c>
      <c r="C1091" s="40" t="s">
        <v>2064</v>
      </c>
      <c r="D1091" s="40"/>
      <c r="E1091" s="40"/>
      <c r="F1091" s="43"/>
      <c r="G1091" s="40">
        <v>4</v>
      </c>
      <c r="H1091" s="40"/>
      <c r="I1091" s="43">
        <f t="shared" si="33"/>
        <v>0</v>
      </c>
      <c r="J1091" s="40">
        <v>4</v>
      </c>
    </row>
    <row r="1092" spans="1:10" x14ac:dyDescent="0.35">
      <c r="A1092" s="40" t="s">
        <v>2037</v>
      </c>
      <c r="B1092" s="40" t="s">
        <v>2065</v>
      </c>
      <c r="C1092" s="40" t="s">
        <v>2066</v>
      </c>
      <c r="D1092" s="40">
        <v>2</v>
      </c>
      <c r="E1092" s="40"/>
      <c r="F1092" s="43">
        <f t="shared" ref="F1092:F1155" si="34">E1092/D1092</f>
        <v>0</v>
      </c>
      <c r="G1092" s="40"/>
      <c r="H1092" s="40"/>
      <c r="I1092" s="43"/>
      <c r="J1092" s="40">
        <v>2</v>
      </c>
    </row>
    <row r="1093" spans="1:10" x14ac:dyDescent="0.35">
      <c r="A1093" s="40" t="s">
        <v>2037</v>
      </c>
      <c r="B1093" s="40" t="s">
        <v>2067</v>
      </c>
      <c r="C1093" s="40" t="s">
        <v>2068</v>
      </c>
      <c r="D1093" s="40">
        <v>8</v>
      </c>
      <c r="E1093" s="40"/>
      <c r="F1093" s="43">
        <f t="shared" si="34"/>
        <v>0</v>
      </c>
      <c r="G1093" s="40">
        <v>12</v>
      </c>
      <c r="H1093" s="40"/>
      <c r="I1093" s="43">
        <f t="shared" ref="I1093:I1155" si="35">H1093/G1093</f>
        <v>0</v>
      </c>
      <c r="J1093" s="40">
        <v>20</v>
      </c>
    </row>
    <row r="1094" spans="1:10" x14ac:dyDescent="0.35">
      <c r="A1094" s="40" t="s">
        <v>2037</v>
      </c>
      <c r="B1094" s="40" t="s">
        <v>2069</v>
      </c>
      <c r="C1094" s="40" t="s">
        <v>2070</v>
      </c>
      <c r="D1094" s="40">
        <v>1</v>
      </c>
      <c r="E1094" s="40"/>
      <c r="F1094" s="43">
        <f t="shared" si="34"/>
        <v>0</v>
      </c>
      <c r="G1094" s="40">
        <v>1</v>
      </c>
      <c r="H1094" s="40"/>
      <c r="I1094" s="43">
        <f t="shared" si="35"/>
        <v>0</v>
      </c>
      <c r="J1094" s="40">
        <v>2</v>
      </c>
    </row>
    <row r="1095" spans="1:10" x14ac:dyDescent="0.35">
      <c r="A1095" s="40" t="s">
        <v>2037</v>
      </c>
      <c r="B1095" s="40" t="s">
        <v>2069</v>
      </c>
      <c r="C1095" s="40" t="s">
        <v>2071</v>
      </c>
      <c r="D1095" s="40"/>
      <c r="E1095" s="40"/>
      <c r="F1095" s="43"/>
      <c r="G1095" s="40">
        <v>1</v>
      </c>
      <c r="H1095" s="40"/>
      <c r="I1095" s="43">
        <f t="shared" si="35"/>
        <v>0</v>
      </c>
      <c r="J1095" s="40">
        <v>1</v>
      </c>
    </row>
    <row r="1096" spans="1:10" x14ac:dyDescent="0.35">
      <c r="A1096" s="40" t="s">
        <v>2037</v>
      </c>
      <c r="B1096" s="40" t="s">
        <v>2069</v>
      </c>
      <c r="C1096" s="40" t="s">
        <v>2072</v>
      </c>
      <c r="D1096" s="40">
        <v>1</v>
      </c>
      <c r="E1096" s="40"/>
      <c r="F1096" s="43">
        <f t="shared" si="34"/>
        <v>0</v>
      </c>
      <c r="G1096" s="40"/>
      <c r="H1096" s="40"/>
      <c r="I1096" s="43"/>
      <c r="J1096" s="40">
        <v>1</v>
      </c>
    </row>
    <row r="1097" spans="1:10" x14ac:dyDescent="0.35">
      <c r="A1097" s="40" t="s">
        <v>2037</v>
      </c>
      <c r="B1097" s="40" t="s">
        <v>2073</v>
      </c>
      <c r="C1097" s="40" t="s">
        <v>2074</v>
      </c>
      <c r="D1097" s="40"/>
      <c r="E1097" s="40"/>
      <c r="F1097" s="43"/>
      <c r="G1097" s="40">
        <v>3</v>
      </c>
      <c r="H1097" s="40"/>
      <c r="I1097" s="43">
        <f t="shared" si="35"/>
        <v>0</v>
      </c>
      <c r="J1097" s="40">
        <v>3</v>
      </c>
    </row>
    <row r="1098" spans="1:10" x14ac:dyDescent="0.35">
      <c r="A1098" s="40" t="s">
        <v>2037</v>
      </c>
      <c r="B1098" s="40" t="s">
        <v>2075</v>
      </c>
      <c r="C1098" s="40" t="s">
        <v>2076</v>
      </c>
      <c r="D1098" s="40">
        <v>1</v>
      </c>
      <c r="E1098" s="40"/>
      <c r="F1098" s="43">
        <f t="shared" si="34"/>
        <v>0</v>
      </c>
      <c r="G1098" s="40">
        <v>2</v>
      </c>
      <c r="H1098" s="40"/>
      <c r="I1098" s="43">
        <f t="shared" si="35"/>
        <v>0</v>
      </c>
      <c r="J1098" s="40">
        <v>3</v>
      </c>
    </row>
    <row r="1099" spans="1:10" x14ac:dyDescent="0.35">
      <c r="A1099" s="40" t="s">
        <v>2037</v>
      </c>
      <c r="B1099" s="40" t="s">
        <v>2077</v>
      </c>
      <c r="C1099" s="40" t="s">
        <v>2078</v>
      </c>
      <c r="D1099" s="40">
        <v>1</v>
      </c>
      <c r="E1099" s="40"/>
      <c r="F1099" s="43">
        <f t="shared" si="34"/>
        <v>0</v>
      </c>
      <c r="G1099" s="40">
        <v>1</v>
      </c>
      <c r="H1099" s="40"/>
      <c r="I1099" s="43">
        <f t="shared" si="35"/>
        <v>0</v>
      </c>
      <c r="J1099" s="40">
        <v>2</v>
      </c>
    </row>
    <row r="1100" spans="1:10" x14ac:dyDescent="0.35">
      <c r="A1100" s="40" t="s">
        <v>2037</v>
      </c>
      <c r="B1100" s="40" t="s">
        <v>2079</v>
      </c>
      <c r="C1100" s="40" t="s">
        <v>2080</v>
      </c>
      <c r="D1100" s="40">
        <v>1</v>
      </c>
      <c r="E1100" s="40"/>
      <c r="F1100" s="43">
        <f t="shared" si="34"/>
        <v>0</v>
      </c>
      <c r="G1100" s="40">
        <v>2</v>
      </c>
      <c r="H1100" s="40"/>
      <c r="I1100" s="43">
        <f t="shared" si="35"/>
        <v>0</v>
      </c>
      <c r="J1100" s="40">
        <v>3</v>
      </c>
    </row>
    <row r="1101" spans="1:10" x14ac:dyDescent="0.35">
      <c r="A1101" s="40" t="s">
        <v>2037</v>
      </c>
      <c r="B1101" s="40" t="s">
        <v>2081</v>
      </c>
      <c r="C1101" s="40" t="s">
        <v>2082</v>
      </c>
      <c r="D1101" s="40"/>
      <c r="E1101" s="40"/>
      <c r="F1101" s="43"/>
      <c r="G1101" s="40">
        <v>1</v>
      </c>
      <c r="H1101" s="40"/>
      <c r="I1101" s="43">
        <f t="shared" si="35"/>
        <v>0</v>
      </c>
      <c r="J1101" s="40">
        <v>1</v>
      </c>
    </row>
    <row r="1102" spans="1:10" x14ac:dyDescent="0.35">
      <c r="A1102" s="40" t="s">
        <v>2037</v>
      </c>
      <c r="B1102" s="40" t="s">
        <v>2083</v>
      </c>
      <c r="C1102" s="40" t="s">
        <v>2084</v>
      </c>
      <c r="D1102" s="40"/>
      <c r="E1102" s="40"/>
      <c r="F1102" s="43"/>
      <c r="G1102" s="40">
        <v>3</v>
      </c>
      <c r="H1102" s="40"/>
      <c r="I1102" s="43">
        <f t="shared" si="35"/>
        <v>0</v>
      </c>
      <c r="J1102" s="40">
        <v>3</v>
      </c>
    </row>
    <row r="1103" spans="1:10" x14ac:dyDescent="0.35">
      <c r="A1103" s="40" t="s">
        <v>322</v>
      </c>
      <c r="B1103" s="40" t="s">
        <v>323</v>
      </c>
      <c r="C1103" s="40" t="s">
        <v>324</v>
      </c>
      <c r="D1103" s="40">
        <v>57</v>
      </c>
      <c r="E1103" s="40">
        <v>34</v>
      </c>
      <c r="F1103" s="43">
        <f t="shared" si="34"/>
        <v>0.59649122807017541</v>
      </c>
      <c r="G1103" s="40">
        <v>30</v>
      </c>
      <c r="H1103" s="40">
        <v>13</v>
      </c>
      <c r="I1103" s="43">
        <f t="shared" si="35"/>
        <v>0.43333333333333335</v>
      </c>
      <c r="J1103" s="40">
        <v>87</v>
      </c>
    </row>
    <row r="1104" spans="1:10" x14ac:dyDescent="0.35">
      <c r="A1104" s="40" t="s">
        <v>322</v>
      </c>
      <c r="B1104" s="40" t="s">
        <v>323</v>
      </c>
      <c r="C1104" s="40" t="s">
        <v>325</v>
      </c>
      <c r="D1104" s="40">
        <v>9</v>
      </c>
      <c r="E1104" s="40">
        <v>5</v>
      </c>
      <c r="F1104" s="43">
        <f t="shared" si="34"/>
        <v>0.55555555555555558</v>
      </c>
      <c r="G1104" s="40">
        <v>19</v>
      </c>
      <c r="H1104" s="40">
        <v>8</v>
      </c>
      <c r="I1104" s="43">
        <f t="shared" si="35"/>
        <v>0.42105263157894735</v>
      </c>
      <c r="J1104" s="40">
        <v>28</v>
      </c>
    </row>
    <row r="1105" spans="1:10" x14ac:dyDescent="0.35">
      <c r="A1105" s="40" t="s">
        <v>322</v>
      </c>
      <c r="B1105" s="40" t="s">
        <v>323</v>
      </c>
      <c r="C1105" s="40" t="s">
        <v>326</v>
      </c>
      <c r="D1105" s="40">
        <v>2</v>
      </c>
      <c r="E1105" s="40">
        <v>1</v>
      </c>
      <c r="F1105" s="43">
        <f t="shared" si="34"/>
        <v>0.5</v>
      </c>
      <c r="G1105" s="40">
        <v>3</v>
      </c>
      <c r="H1105" s="40">
        <v>1</v>
      </c>
      <c r="I1105" s="43">
        <f t="shared" si="35"/>
        <v>0.33333333333333331</v>
      </c>
      <c r="J1105" s="40">
        <v>5</v>
      </c>
    </row>
    <row r="1106" spans="1:10" x14ac:dyDescent="0.35">
      <c r="A1106" s="40" t="s">
        <v>322</v>
      </c>
      <c r="B1106" s="40" t="s">
        <v>323</v>
      </c>
      <c r="C1106" s="40" t="s">
        <v>327</v>
      </c>
      <c r="D1106" s="40">
        <v>29</v>
      </c>
      <c r="E1106" s="40">
        <v>17</v>
      </c>
      <c r="F1106" s="43">
        <f t="shared" si="34"/>
        <v>0.58620689655172409</v>
      </c>
      <c r="G1106" s="40">
        <v>23</v>
      </c>
      <c r="H1106" s="40">
        <v>9</v>
      </c>
      <c r="I1106" s="43">
        <f t="shared" si="35"/>
        <v>0.39130434782608697</v>
      </c>
      <c r="J1106" s="40">
        <v>52</v>
      </c>
    </row>
    <row r="1107" spans="1:10" x14ac:dyDescent="0.35">
      <c r="A1107" s="40" t="s">
        <v>322</v>
      </c>
      <c r="B1107" s="40" t="s">
        <v>323</v>
      </c>
      <c r="C1107" s="40" t="s">
        <v>328</v>
      </c>
      <c r="D1107" s="40">
        <v>274</v>
      </c>
      <c r="E1107" s="40">
        <v>137</v>
      </c>
      <c r="F1107" s="43">
        <f t="shared" si="34"/>
        <v>0.5</v>
      </c>
      <c r="G1107" s="40">
        <v>242</v>
      </c>
      <c r="H1107" s="40">
        <v>99</v>
      </c>
      <c r="I1107" s="43">
        <f t="shared" si="35"/>
        <v>0.40909090909090912</v>
      </c>
      <c r="J1107" s="40">
        <v>516</v>
      </c>
    </row>
    <row r="1108" spans="1:10" x14ac:dyDescent="0.35">
      <c r="A1108" s="40" t="s">
        <v>322</v>
      </c>
      <c r="B1108" s="40" t="s">
        <v>323</v>
      </c>
      <c r="C1108" s="40" t="s">
        <v>2085</v>
      </c>
      <c r="D1108" s="40">
        <v>15</v>
      </c>
      <c r="E1108" s="40">
        <v>7</v>
      </c>
      <c r="F1108" s="43">
        <f t="shared" si="34"/>
        <v>0.46666666666666667</v>
      </c>
      <c r="G1108" s="40">
        <v>14</v>
      </c>
      <c r="H1108" s="40">
        <v>5</v>
      </c>
      <c r="I1108" s="43">
        <f t="shared" si="35"/>
        <v>0.35714285714285715</v>
      </c>
      <c r="J1108" s="40">
        <v>29</v>
      </c>
    </row>
    <row r="1109" spans="1:10" x14ac:dyDescent="0.35">
      <c r="A1109" s="40" t="s">
        <v>322</v>
      </c>
      <c r="B1109" s="40" t="s">
        <v>323</v>
      </c>
      <c r="C1109" s="40" t="s">
        <v>2086</v>
      </c>
      <c r="D1109" s="40">
        <v>7</v>
      </c>
      <c r="E1109" s="40">
        <v>3</v>
      </c>
      <c r="F1109" s="43">
        <f t="shared" si="34"/>
        <v>0.42857142857142855</v>
      </c>
      <c r="G1109" s="40">
        <v>8</v>
      </c>
      <c r="H1109" s="40">
        <v>3</v>
      </c>
      <c r="I1109" s="43">
        <f t="shared" si="35"/>
        <v>0.375</v>
      </c>
      <c r="J1109" s="40">
        <v>15</v>
      </c>
    </row>
    <row r="1110" spans="1:10" x14ac:dyDescent="0.35">
      <c r="A1110" s="40" t="s">
        <v>322</v>
      </c>
      <c r="B1110" s="40" t="s">
        <v>323</v>
      </c>
      <c r="C1110" s="40" t="s">
        <v>2087</v>
      </c>
      <c r="D1110" s="40">
        <v>83</v>
      </c>
      <c r="E1110" s="40">
        <v>32</v>
      </c>
      <c r="F1110" s="43">
        <f t="shared" si="34"/>
        <v>0.38554216867469882</v>
      </c>
      <c r="G1110" s="40">
        <v>79</v>
      </c>
      <c r="H1110" s="40">
        <v>24</v>
      </c>
      <c r="I1110" s="43">
        <f t="shared" si="35"/>
        <v>0.30379746835443039</v>
      </c>
      <c r="J1110" s="40">
        <v>162</v>
      </c>
    </row>
    <row r="1111" spans="1:10" x14ac:dyDescent="0.35">
      <c r="A1111" s="40" t="s">
        <v>322</v>
      </c>
      <c r="B1111" s="40" t="s">
        <v>323</v>
      </c>
      <c r="C1111" s="40" t="s">
        <v>2088</v>
      </c>
      <c r="D1111" s="40">
        <v>119</v>
      </c>
      <c r="E1111" s="40">
        <v>66</v>
      </c>
      <c r="F1111" s="43">
        <f t="shared" si="34"/>
        <v>0.55462184873949583</v>
      </c>
      <c r="G1111" s="40">
        <v>102</v>
      </c>
      <c r="H1111" s="40">
        <v>55</v>
      </c>
      <c r="I1111" s="43">
        <f t="shared" si="35"/>
        <v>0.53921568627450978</v>
      </c>
      <c r="J1111" s="40">
        <v>221</v>
      </c>
    </row>
    <row r="1112" spans="1:10" x14ac:dyDescent="0.35">
      <c r="A1112" s="40" t="s">
        <v>322</v>
      </c>
      <c r="B1112" s="40" t="s">
        <v>54</v>
      </c>
      <c r="C1112" s="40" t="s">
        <v>2089</v>
      </c>
      <c r="D1112" s="40">
        <v>100</v>
      </c>
      <c r="E1112" s="40">
        <v>31</v>
      </c>
      <c r="F1112" s="43">
        <f t="shared" si="34"/>
        <v>0.31</v>
      </c>
      <c r="G1112" s="40">
        <v>59</v>
      </c>
      <c r="H1112" s="40">
        <v>20</v>
      </c>
      <c r="I1112" s="43">
        <f t="shared" si="35"/>
        <v>0.33898305084745761</v>
      </c>
      <c r="J1112" s="40">
        <v>159</v>
      </c>
    </row>
    <row r="1113" spans="1:10" x14ac:dyDescent="0.35">
      <c r="A1113" s="40" t="s">
        <v>322</v>
      </c>
      <c r="B1113" s="40" t="s">
        <v>54</v>
      </c>
      <c r="C1113" s="40" t="s">
        <v>2090</v>
      </c>
      <c r="D1113" s="40">
        <v>9</v>
      </c>
      <c r="E1113" s="40">
        <v>4</v>
      </c>
      <c r="F1113" s="43">
        <f t="shared" si="34"/>
        <v>0.44444444444444442</v>
      </c>
      <c r="G1113" s="40">
        <v>7</v>
      </c>
      <c r="H1113" s="40">
        <v>2</v>
      </c>
      <c r="I1113" s="43">
        <f t="shared" si="35"/>
        <v>0.2857142857142857</v>
      </c>
      <c r="J1113" s="40">
        <v>16</v>
      </c>
    </row>
    <row r="1114" spans="1:10" x14ac:dyDescent="0.35">
      <c r="A1114" s="40" t="s">
        <v>322</v>
      </c>
      <c r="B1114" s="40" t="s">
        <v>54</v>
      </c>
      <c r="C1114" s="40" t="s">
        <v>2091</v>
      </c>
      <c r="D1114" s="40">
        <v>6</v>
      </c>
      <c r="E1114" s="40">
        <v>2</v>
      </c>
      <c r="F1114" s="43">
        <f t="shared" si="34"/>
        <v>0.33333333333333331</v>
      </c>
      <c r="G1114" s="40">
        <v>4</v>
      </c>
      <c r="H1114" s="40">
        <v>1</v>
      </c>
      <c r="I1114" s="43">
        <f t="shared" si="35"/>
        <v>0.25</v>
      </c>
      <c r="J1114" s="40">
        <v>10</v>
      </c>
    </row>
    <row r="1115" spans="1:10" x14ac:dyDescent="0.35">
      <c r="A1115" s="40" t="s">
        <v>322</v>
      </c>
      <c r="B1115" s="40" t="s">
        <v>54</v>
      </c>
      <c r="C1115" s="40" t="s">
        <v>2092</v>
      </c>
      <c r="D1115" s="40">
        <v>63</v>
      </c>
      <c r="E1115" s="40">
        <v>25</v>
      </c>
      <c r="F1115" s="43">
        <f t="shared" si="34"/>
        <v>0.3968253968253968</v>
      </c>
      <c r="G1115" s="40">
        <v>44</v>
      </c>
      <c r="H1115" s="40">
        <v>20</v>
      </c>
      <c r="I1115" s="43">
        <f t="shared" si="35"/>
        <v>0.45454545454545453</v>
      </c>
      <c r="J1115" s="40">
        <v>107</v>
      </c>
    </row>
    <row r="1116" spans="1:10" x14ac:dyDescent="0.35">
      <c r="A1116" s="40" t="s">
        <v>322</v>
      </c>
      <c r="B1116" s="40" t="s">
        <v>54</v>
      </c>
      <c r="C1116" s="40" t="s">
        <v>2093</v>
      </c>
      <c r="D1116" s="40">
        <v>3</v>
      </c>
      <c r="E1116" s="40">
        <v>2</v>
      </c>
      <c r="F1116" s="43">
        <f t="shared" si="34"/>
        <v>0.66666666666666663</v>
      </c>
      <c r="G1116" s="40"/>
      <c r="H1116" s="40"/>
      <c r="I1116" s="43"/>
      <c r="J1116" s="40">
        <v>3</v>
      </c>
    </row>
    <row r="1117" spans="1:10" x14ac:dyDescent="0.35">
      <c r="A1117" s="40" t="s">
        <v>322</v>
      </c>
      <c r="B1117" s="40" t="s">
        <v>54</v>
      </c>
      <c r="C1117" s="40" t="s">
        <v>2094</v>
      </c>
      <c r="D1117" s="40">
        <v>7</v>
      </c>
      <c r="E1117" s="40">
        <v>2</v>
      </c>
      <c r="F1117" s="43">
        <f t="shared" si="34"/>
        <v>0.2857142857142857</v>
      </c>
      <c r="G1117" s="40">
        <v>1</v>
      </c>
      <c r="H1117" s="40"/>
      <c r="I1117" s="43">
        <f t="shared" si="35"/>
        <v>0</v>
      </c>
      <c r="J1117" s="40">
        <v>8</v>
      </c>
    </row>
    <row r="1118" spans="1:10" x14ac:dyDescent="0.35">
      <c r="A1118" s="40" t="s">
        <v>322</v>
      </c>
      <c r="B1118" s="40" t="s">
        <v>329</v>
      </c>
      <c r="C1118" s="40" t="s">
        <v>330</v>
      </c>
      <c r="D1118" s="40">
        <v>154</v>
      </c>
      <c r="E1118" s="40">
        <v>69</v>
      </c>
      <c r="F1118" s="43">
        <f t="shared" si="34"/>
        <v>0.44805194805194803</v>
      </c>
      <c r="G1118" s="40">
        <v>55</v>
      </c>
      <c r="H1118" s="40">
        <v>20</v>
      </c>
      <c r="I1118" s="43">
        <f t="shared" si="35"/>
        <v>0.36363636363636365</v>
      </c>
      <c r="J1118" s="40">
        <v>209</v>
      </c>
    </row>
    <row r="1119" spans="1:10" x14ac:dyDescent="0.35">
      <c r="A1119" s="40" t="s">
        <v>322</v>
      </c>
      <c r="B1119" s="40" t="s">
        <v>329</v>
      </c>
      <c r="C1119" s="40" t="s">
        <v>331</v>
      </c>
      <c r="D1119" s="40">
        <v>17</v>
      </c>
      <c r="E1119" s="40">
        <v>9</v>
      </c>
      <c r="F1119" s="43">
        <f t="shared" si="34"/>
        <v>0.52941176470588236</v>
      </c>
      <c r="G1119" s="40">
        <v>5</v>
      </c>
      <c r="H1119" s="40"/>
      <c r="I1119" s="43">
        <f t="shared" si="35"/>
        <v>0</v>
      </c>
      <c r="J1119" s="40">
        <v>22</v>
      </c>
    </row>
    <row r="1120" spans="1:10" x14ac:dyDescent="0.35">
      <c r="A1120" s="40" t="s">
        <v>322</v>
      </c>
      <c r="B1120" s="40" t="s">
        <v>329</v>
      </c>
      <c r="C1120" s="40" t="s">
        <v>332</v>
      </c>
      <c r="D1120" s="40">
        <v>16</v>
      </c>
      <c r="E1120" s="40">
        <v>3</v>
      </c>
      <c r="F1120" s="43">
        <f t="shared" si="34"/>
        <v>0.1875</v>
      </c>
      <c r="G1120" s="40">
        <v>3</v>
      </c>
      <c r="H1120" s="40"/>
      <c r="I1120" s="43">
        <f t="shared" si="35"/>
        <v>0</v>
      </c>
      <c r="J1120" s="40">
        <v>19</v>
      </c>
    </row>
    <row r="1121" spans="1:10" x14ac:dyDescent="0.35">
      <c r="A1121" s="40" t="s">
        <v>322</v>
      </c>
      <c r="B1121" s="40" t="s">
        <v>329</v>
      </c>
      <c r="C1121" s="40" t="s">
        <v>333</v>
      </c>
      <c r="D1121" s="40">
        <v>12</v>
      </c>
      <c r="E1121" s="40">
        <v>7</v>
      </c>
      <c r="F1121" s="43">
        <f t="shared" si="34"/>
        <v>0.58333333333333337</v>
      </c>
      <c r="G1121" s="40">
        <v>3</v>
      </c>
      <c r="H1121" s="40">
        <v>2</v>
      </c>
      <c r="I1121" s="43">
        <f t="shared" si="35"/>
        <v>0.66666666666666663</v>
      </c>
      <c r="J1121" s="40">
        <v>15</v>
      </c>
    </row>
    <row r="1122" spans="1:10" x14ac:dyDescent="0.35">
      <c r="A1122" s="40" t="s">
        <v>322</v>
      </c>
      <c r="B1122" s="40" t="s">
        <v>329</v>
      </c>
      <c r="C1122" s="40" t="s">
        <v>334</v>
      </c>
      <c r="D1122" s="40">
        <v>24</v>
      </c>
      <c r="E1122" s="40">
        <v>9</v>
      </c>
      <c r="F1122" s="43">
        <f t="shared" si="34"/>
        <v>0.375</v>
      </c>
      <c r="G1122" s="40">
        <v>5</v>
      </c>
      <c r="H1122" s="40">
        <v>1</v>
      </c>
      <c r="I1122" s="43">
        <f t="shared" si="35"/>
        <v>0.2</v>
      </c>
      <c r="J1122" s="40">
        <v>29</v>
      </c>
    </row>
    <row r="1123" spans="1:10" x14ac:dyDescent="0.35">
      <c r="A1123" s="40" t="s">
        <v>322</v>
      </c>
      <c r="B1123" s="40" t="s">
        <v>329</v>
      </c>
      <c r="C1123" s="40" t="s">
        <v>335</v>
      </c>
      <c r="D1123" s="40">
        <v>21</v>
      </c>
      <c r="E1123" s="40">
        <v>4</v>
      </c>
      <c r="F1123" s="43">
        <f t="shared" si="34"/>
        <v>0.19047619047619047</v>
      </c>
      <c r="G1123" s="40">
        <v>7</v>
      </c>
      <c r="H1123" s="40">
        <v>2</v>
      </c>
      <c r="I1123" s="43">
        <f t="shared" si="35"/>
        <v>0.2857142857142857</v>
      </c>
      <c r="J1123" s="40">
        <v>28</v>
      </c>
    </row>
    <row r="1124" spans="1:10" x14ac:dyDescent="0.35">
      <c r="A1124" s="40" t="s">
        <v>322</v>
      </c>
      <c r="B1124" s="40" t="s">
        <v>329</v>
      </c>
      <c r="C1124" s="40" t="s">
        <v>336</v>
      </c>
      <c r="D1124" s="40">
        <v>26</v>
      </c>
      <c r="E1124" s="40">
        <v>11</v>
      </c>
      <c r="F1124" s="43">
        <f t="shared" si="34"/>
        <v>0.42307692307692307</v>
      </c>
      <c r="G1124" s="40">
        <v>7</v>
      </c>
      <c r="H1124" s="40"/>
      <c r="I1124" s="43">
        <f t="shared" si="35"/>
        <v>0</v>
      </c>
      <c r="J1124" s="40">
        <v>33</v>
      </c>
    </row>
    <row r="1125" spans="1:10" x14ac:dyDescent="0.35">
      <c r="A1125" s="40" t="s">
        <v>322</v>
      </c>
      <c r="B1125" s="40" t="s">
        <v>329</v>
      </c>
      <c r="C1125" s="40" t="s">
        <v>337</v>
      </c>
      <c r="D1125" s="40">
        <v>16</v>
      </c>
      <c r="E1125" s="40">
        <v>5</v>
      </c>
      <c r="F1125" s="43">
        <f t="shared" si="34"/>
        <v>0.3125</v>
      </c>
      <c r="G1125" s="40">
        <v>5</v>
      </c>
      <c r="H1125" s="40">
        <v>1</v>
      </c>
      <c r="I1125" s="43">
        <f t="shared" si="35"/>
        <v>0.2</v>
      </c>
      <c r="J1125" s="40">
        <v>21</v>
      </c>
    </row>
    <row r="1126" spans="1:10" x14ac:dyDescent="0.35">
      <c r="A1126" s="40" t="s">
        <v>322</v>
      </c>
      <c r="B1126" s="40" t="s">
        <v>329</v>
      </c>
      <c r="C1126" s="40" t="s">
        <v>338</v>
      </c>
      <c r="D1126" s="40">
        <v>3</v>
      </c>
      <c r="E1126" s="40"/>
      <c r="F1126" s="43">
        <f t="shared" si="34"/>
        <v>0</v>
      </c>
      <c r="G1126" s="40">
        <v>7</v>
      </c>
      <c r="H1126" s="40"/>
      <c r="I1126" s="43">
        <f t="shared" si="35"/>
        <v>0</v>
      </c>
      <c r="J1126" s="40">
        <v>10</v>
      </c>
    </row>
    <row r="1127" spans="1:10" x14ac:dyDescent="0.35">
      <c r="A1127" s="40" t="s">
        <v>322</v>
      </c>
      <c r="B1127" s="40" t="s">
        <v>329</v>
      </c>
      <c r="C1127" s="40" t="s">
        <v>339</v>
      </c>
      <c r="D1127" s="40">
        <v>137</v>
      </c>
      <c r="E1127" s="40">
        <v>48</v>
      </c>
      <c r="F1127" s="43">
        <f t="shared" si="34"/>
        <v>0.35036496350364965</v>
      </c>
      <c r="G1127" s="40">
        <v>48</v>
      </c>
      <c r="H1127" s="40">
        <v>22</v>
      </c>
      <c r="I1127" s="43">
        <f t="shared" si="35"/>
        <v>0.45833333333333331</v>
      </c>
      <c r="J1127" s="40">
        <v>185</v>
      </c>
    </row>
    <row r="1128" spans="1:10" x14ac:dyDescent="0.35">
      <c r="A1128" s="40" t="s">
        <v>322</v>
      </c>
      <c r="B1128" s="40" t="s">
        <v>329</v>
      </c>
      <c r="C1128" s="40" t="s">
        <v>340</v>
      </c>
      <c r="D1128" s="40">
        <v>1436</v>
      </c>
      <c r="E1128" s="40">
        <v>556</v>
      </c>
      <c r="F1128" s="43">
        <f t="shared" si="34"/>
        <v>0.38718662952646238</v>
      </c>
      <c r="G1128" s="40">
        <v>506</v>
      </c>
      <c r="H1128" s="40">
        <v>158</v>
      </c>
      <c r="I1128" s="43">
        <f t="shared" si="35"/>
        <v>0.31225296442687744</v>
      </c>
      <c r="J1128" s="40">
        <v>1942</v>
      </c>
    </row>
    <row r="1129" spans="1:10" x14ac:dyDescent="0.35">
      <c r="A1129" s="40" t="s">
        <v>322</v>
      </c>
      <c r="B1129" s="40" t="s">
        <v>329</v>
      </c>
      <c r="C1129" s="40" t="s">
        <v>2095</v>
      </c>
      <c r="D1129" s="40">
        <v>47</v>
      </c>
      <c r="E1129" s="40">
        <v>20</v>
      </c>
      <c r="F1129" s="43">
        <f t="shared" si="34"/>
        <v>0.42553191489361702</v>
      </c>
      <c r="G1129" s="40">
        <v>12</v>
      </c>
      <c r="H1129" s="40">
        <v>4</v>
      </c>
      <c r="I1129" s="43">
        <f t="shared" si="35"/>
        <v>0.33333333333333331</v>
      </c>
      <c r="J1129" s="40">
        <v>59</v>
      </c>
    </row>
    <row r="1130" spans="1:10" x14ac:dyDescent="0.35">
      <c r="A1130" s="40" t="s">
        <v>322</v>
      </c>
      <c r="B1130" s="40" t="s">
        <v>329</v>
      </c>
      <c r="C1130" s="40" t="s">
        <v>2096</v>
      </c>
      <c r="D1130" s="40">
        <v>9</v>
      </c>
      <c r="E1130" s="40">
        <v>1</v>
      </c>
      <c r="F1130" s="43">
        <f t="shared" si="34"/>
        <v>0.1111111111111111</v>
      </c>
      <c r="G1130" s="40">
        <v>3</v>
      </c>
      <c r="H1130" s="40"/>
      <c r="I1130" s="43">
        <f t="shared" si="35"/>
        <v>0</v>
      </c>
      <c r="J1130" s="40">
        <v>12</v>
      </c>
    </row>
    <row r="1131" spans="1:10" x14ac:dyDescent="0.35">
      <c r="A1131" s="40" t="s">
        <v>322</v>
      </c>
      <c r="B1131" s="40" t="s">
        <v>329</v>
      </c>
      <c r="C1131" s="40" t="s">
        <v>2097</v>
      </c>
      <c r="D1131" s="40">
        <v>1</v>
      </c>
      <c r="E1131" s="40"/>
      <c r="F1131" s="43">
        <f t="shared" si="34"/>
        <v>0</v>
      </c>
      <c r="G1131" s="40"/>
      <c r="H1131" s="40"/>
      <c r="I1131" s="43"/>
      <c r="J1131" s="40">
        <v>1</v>
      </c>
    </row>
    <row r="1132" spans="1:10" x14ac:dyDescent="0.35">
      <c r="A1132" s="40" t="s">
        <v>322</v>
      </c>
      <c r="B1132" s="40" t="s">
        <v>329</v>
      </c>
      <c r="C1132" s="40" t="s">
        <v>2098</v>
      </c>
      <c r="D1132" s="40"/>
      <c r="E1132" s="40"/>
      <c r="F1132" s="43"/>
      <c r="G1132" s="40">
        <v>1</v>
      </c>
      <c r="H1132" s="40"/>
      <c r="I1132" s="43">
        <f t="shared" si="35"/>
        <v>0</v>
      </c>
      <c r="J1132" s="40">
        <v>1</v>
      </c>
    </row>
    <row r="1133" spans="1:10" x14ac:dyDescent="0.35">
      <c r="A1133" s="40" t="s">
        <v>322</v>
      </c>
      <c r="B1133" s="40" t="s">
        <v>329</v>
      </c>
      <c r="C1133" s="40" t="s">
        <v>2099</v>
      </c>
      <c r="D1133" s="40">
        <v>4</v>
      </c>
      <c r="E1133" s="40">
        <v>2</v>
      </c>
      <c r="F1133" s="43">
        <f t="shared" si="34"/>
        <v>0.5</v>
      </c>
      <c r="G1133" s="40">
        <v>5</v>
      </c>
      <c r="H1133" s="40">
        <v>1</v>
      </c>
      <c r="I1133" s="43">
        <f t="shared" si="35"/>
        <v>0.2</v>
      </c>
      <c r="J1133" s="40">
        <v>9</v>
      </c>
    </row>
    <row r="1134" spans="1:10" x14ac:dyDescent="0.35">
      <c r="A1134" s="40" t="s">
        <v>322</v>
      </c>
      <c r="B1134" s="40" t="s">
        <v>329</v>
      </c>
      <c r="C1134" s="40" t="s">
        <v>2100</v>
      </c>
      <c r="D1134" s="40">
        <v>19</v>
      </c>
      <c r="E1134" s="40">
        <v>7</v>
      </c>
      <c r="F1134" s="43">
        <f t="shared" si="34"/>
        <v>0.36842105263157893</v>
      </c>
      <c r="G1134" s="40">
        <v>2</v>
      </c>
      <c r="H1134" s="40"/>
      <c r="I1134" s="43">
        <f t="shared" si="35"/>
        <v>0</v>
      </c>
      <c r="J1134" s="40">
        <v>21</v>
      </c>
    </row>
    <row r="1135" spans="1:10" x14ac:dyDescent="0.35">
      <c r="A1135" s="40" t="s">
        <v>322</v>
      </c>
      <c r="B1135" s="40" t="s">
        <v>329</v>
      </c>
      <c r="C1135" s="40" t="s">
        <v>2101</v>
      </c>
      <c r="D1135" s="40">
        <v>15</v>
      </c>
      <c r="E1135" s="40">
        <v>8</v>
      </c>
      <c r="F1135" s="43">
        <f t="shared" si="34"/>
        <v>0.53333333333333333</v>
      </c>
      <c r="G1135" s="40">
        <v>1</v>
      </c>
      <c r="H1135" s="40"/>
      <c r="I1135" s="43">
        <f t="shared" si="35"/>
        <v>0</v>
      </c>
      <c r="J1135" s="40">
        <v>16</v>
      </c>
    </row>
    <row r="1136" spans="1:10" x14ac:dyDescent="0.35">
      <c r="A1136" s="40" t="s">
        <v>322</v>
      </c>
      <c r="B1136" s="40" t="s">
        <v>329</v>
      </c>
      <c r="C1136" s="40" t="s">
        <v>2102</v>
      </c>
      <c r="D1136" s="40">
        <v>7</v>
      </c>
      <c r="E1136" s="40"/>
      <c r="F1136" s="43">
        <f t="shared" si="34"/>
        <v>0</v>
      </c>
      <c r="G1136" s="40">
        <v>7</v>
      </c>
      <c r="H1136" s="40"/>
      <c r="I1136" s="43">
        <f t="shared" si="35"/>
        <v>0</v>
      </c>
      <c r="J1136" s="40">
        <v>14</v>
      </c>
    </row>
    <row r="1137" spans="1:10" x14ac:dyDescent="0.35">
      <c r="A1137" s="40" t="s">
        <v>322</v>
      </c>
      <c r="B1137" s="40" t="s">
        <v>329</v>
      </c>
      <c r="C1137" s="40" t="s">
        <v>2103</v>
      </c>
      <c r="D1137" s="40">
        <v>1</v>
      </c>
      <c r="E1137" s="40"/>
      <c r="F1137" s="43">
        <f t="shared" si="34"/>
        <v>0</v>
      </c>
      <c r="G1137" s="40">
        <v>7</v>
      </c>
      <c r="H1137" s="40"/>
      <c r="I1137" s="43">
        <f t="shared" si="35"/>
        <v>0</v>
      </c>
      <c r="J1137" s="40">
        <v>8</v>
      </c>
    </row>
    <row r="1138" spans="1:10" x14ac:dyDescent="0.35">
      <c r="A1138" s="40" t="s">
        <v>322</v>
      </c>
      <c r="B1138" s="40" t="s">
        <v>329</v>
      </c>
      <c r="C1138" s="40" t="s">
        <v>2104</v>
      </c>
      <c r="D1138" s="40">
        <v>37</v>
      </c>
      <c r="E1138" s="40">
        <v>20</v>
      </c>
      <c r="F1138" s="43">
        <f t="shared" si="34"/>
        <v>0.54054054054054057</v>
      </c>
      <c r="G1138" s="40">
        <v>23</v>
      </c>
      <c r="H1138" s="40">
        <v>8</v>
      </c>
      <c r="I1138" s="43">
        <f t="shared" si="35"/>
        <v>0.34782608695652173</v>
      </c>
      <c r="J1138" s="40">
        <v>60</v>
      </c>
    </row>
    <row r="1139" spans="1:10" x14ac:dyDescent="0.35">
      <c r="A1139" s="40" t="s">
        <v>322</v>
      </c>
      <c r="B1139" s="40" t="s">
        <v>329</v>
      </c>
      <c r="C1139" s="40" t="s">
        <v>2105</v>
      </c>
      <c r="D1139" s="40">
        <v>782</v>
      </c>
      <c r="E1139" s="40">
        <v>265</v>
      </c>
      <c r="F1139" s="43">
        <f t="shared" si="34"/>
        <v>0.33887468030690537</v>
      </c>
      <c r="G1139" s="40">
        <v>305</v>
      </c>
      <c r="H1139" s="40">
        <v>86</v>
      </c>
      <c r="I1139" s="43">
        <f t="shared" si="35"/>
        <v>0.28196721311475409</v>
      </c>
      <c r="J1139" s="40">
        <v>1087</v>
      </c>
    </row>
    <row r="1140" spans="1:10" x14ac:dyDescent="0.35">
      <c r="A1140" s="40" t="s">
        <v>322</v>
      </c>
      <c r="B1140" s="40" t="s">
        <v>329</v>
      </c>
      <c r="C1140" s="40" t="s">
        <v>2106</v>
      </c>
      <c r="D1140" s="40">
        <v>8</v>
      </c>
      <c r="E1140" s="40">
        <v>2</v>
      </c>
      <c r="F1140" s="43">
        <f t="shared" si="34"/>
        <v>0.25</v>
      </c>
      <c r="G1140" s="40">
        <v>11</v>
      </c>
      <c r="H1140" s="40">
        <v>2</v>
      </c>
      <c r="I1140" s="43">
        <f t="shared" si="35"/>
        <v>0.18181818181818182</v>
      </c>
      <c r="J1140" s="40">
        <v>19</v>
      </c>
    </row>
    <row r="1141" spans="1:10" x14ac:dyDescent="0.35">
      <c r="A1141" s="40" t="s">
        <v>322</v>
      </c>
      <c r="B1141" s="40" t="s">
        <v>329</v>
      </c>
      <c r="C1141" s="40" t="s">
        <v>2107</v>
      </c>
      <c r="D1141" s="40">
        <v>68</v>
      </c>
      <c r="E1141" s="40">
        <v>25</v>
      </c>
      <c r="F1141" s="43">
        <f t="shared" si="34"/>
        <v>0.36764705882352944</v>
      </c>
      <c r="G1141" s="40">
        <v>24</v>
      </c>
      <c r="H1141" s="40">
        <v>7</v>
      </c>
      <c r="I1141" s="43">
        <f t="shared" si="35"/>
        <v>0.29166666666666669</v>
      </c>
      <c r="J1141" s="40">
        <v>92</v>
      </c>
    </row>
    <row r="1142" spans="1:10" x14ac:dyDescent="0.35">
      <c r="A1142" s="40" t="s">
        <v>322</v>
      </c>
      <c r="B1142" s="40" t="s">
        <v>329</v>
      </c>
      <c r="C1142" s="40" t="s">
        <v>2108</v>
      </c>
      <c r="D1142" s="40">
        <v>2</v>
      </c>
      <c r="E1142" s="40"/>
      <c r="F1142" s="43">
        <f t="shared" si="34"/>
        <v>0</v>
      </c>
      <c r="G1142" s="40">
        <v>3</v>
      </c>
      <c r="H1142" s="40"/>
      <c r="I1142" s="43">
        <f t="shared" si="35"/>
        <v>0</v>
      </c>
      <c r="J1142" s="40">
        <v>5</v>
      </c>
    </row>
    <row r="1143" spans="1:10" x14ac:dyDescent="0.35">
      <c r="A1143" s="40" t="s">
        <v>322</v>
      </c>
      <c r="B1143" s="40" t="s">
        <v>329</v>
      </c>
      <c r="C1143" s="40" t="s">
        <v>2109</v>
      </c>
      <c r="D1143" s="40">
        <v>5</v>
      </c>
      <c r="E1143" s="40">
        <v>2</v>
      </c>
      <c r="F1143" s="43">
        <f t="shared" si="34"/>
        <v>0.4</v>
      </c>
      <c r="G1143" s="40">
        <v>8</v>
      </c>
      <c r="H1143" s="40">
        <v>1</v>
      </c>
      <c r="I1143" s="43">
        <f t="shared" si="35"/>
        <v>0.125</v>
      </c>
      <c r="J1143" s="40">
        <v>13</v>
      </c>
    </row>
    <row r="1144" spans="1:10" x14ac:dyDescent="0.35">
      <c r="A1144" s="40" t="s">
        <v>322</v>
      </c>
      <c r="B1144" s="40" t="s">
        <v>329</v>
      </c>
      <c r="C1144" s="40" t="s">
        <v>2110</v>
      </c>
      <c r="D1144" s="40">
        <v>102</v>
      </c>
      <c r="E1144" s="40">
        <v>40</v>
      </c>
      <c r="F1144" s="43">
        <f t="shared" si="34"/>
        <v>0.39215686274509803</v>
      </c>
      <c r="G1144" s="40">
        <v>77</v>
      </c>
      <c r="H1144" s="40">
        <v>17</v>
      </c>
      <c r="I1144" s="43">
        <f t="shared" si="35"/>
        <v>0.22077922077922077</v>
      </c>
      <c r="J1144" s="40">
        <v>179</v>
      </c>
    </row>
    <row r="1145" spans="1:10" x14ac:dyDescent="0.35">
      <c r="A1145" s="40" t="s">
        <v>322</v>
      </c>
      <c r="B1145" s="40" t="s">
        <v>329</v>
      </c>
      <c r="C1145" s="40" t="s">
        <v>2111</v>
      </c>
      <c r="D1145" s="40">
        <v>7</v>
      </c>
      <c r="E1145" s="40">
        <v>3</v>
      </c>
      <c r="F1145" s="43">
        <f t="shared" si="34"/>
        <v>0.42857142857142855</v>
      </c>
      <c r="G1145" s="40">
        <v>7</v>
      </c>
      <c r="H1145" s="40">
        <v>4</v>
      </c>
      <c r="I1145" s="43">
        <f t="shared" si="35"/>
        <v>0.5714285714285714</v>
      </c>
      <c r="J1145" s="40">
        <v>14</v>
      </c>
    </row>
    <row r="1146" spans="1:10" x14ac:dyDescent="0.35">
      <c r="A1146" s="40" t="s">
        <v>322</v>
      </c>
      <c r="B1146" s="40" t="s">
        <v>329</v>
      </c>
      <c r="C1146" s="40" t="s">
        <v>2112</v>
      </c>
      <c r="D1146" s="40">
        <v>14</v>
      </c>
      <c r="E1146" s="40">
        <v>9</v>
      </c>
      <c r="F1146" s="43">
        <f t="shared" si="34"/>
        <v>0.6428571428571429</v>
      </c>
      <c r="G1146" s="40">
        <v>1</v>
      </c>
      <c r="H1146" s="40"/>
      <c r="I1146" s="43">
        <f t="shared" si="35"/>
        <v>0</v>
      </c>
      <c r="J1146" s="40">
        <v>15</v>
      </c>
    </row>
    <row r="1147" spans="1:10" x14ac:dyDescent="0.35">
      <c r="A1147" s="40" t="s">
        <v>322</v>
      </c>
      <c r="B1147" s="40" t="s">
        <v>329</v>
      </c>
      <c r="C1147" s="40" t="s">
        <v>2113</v>
      </c>
      <c r="D1147" s="40">
        <v>209</v>
      </c>
      <c r="E1147" s="40">
        <v>90</v>
      </c>
      <c r="F1147" s="43">
        <f t="shared" si="34"/>
        <v>0.43062200956937802</v>
      </c>
      <c r="G1147" s="40">
        <v>50</v>
      </c>
      <c r="H1147" s="40">
        <v>10</v>
      </c>
      <c r="I1147" s="43">
        <f t="shared" si="35"/>
        <v>0.2</v>
      </c>
      <c r="J1147" s="40">
        <v>259</v>
      </c>
    </row>
    <row r="1148" spans="1:10" x14ac:dyDescent="0.35">
      <c r="A1148" s="40" t="s">
        <v>322</v>
      </c>
      <c r="B1148" s="40" t="s">
        <v>329</v>
      </c>
      <c r="C1148" s="40" t="s">
        <v>2114</v>
      </c>
      <c r="D1148" s="40">
        <v>292</v>
      </c>
      <c r="E1148" s="40">
        <v>76</v>
      </c>
      <c r="F1148" s="43">
        <f t="shared" si="34"/>
        <v>0.26027397260273971</v>
      </c>
      <c r="G1148" s="40">
        <v>121</v>
      </c>
      <c r="H1148" s="40">
        <v>20</v>
      </c>
      <c r="I1148" s="43">
        <f t="shared" si="35"/>
        <v>0.16528925619834711</v>
      </c>
      <c r="J1148" s="40">
        <v>413</v>
      </c>
    </row>
    <row r="1149" spans="1:10" x14ac:dyDescent="0.35">
      <c r="A1149" s="40" t="s">
        <v>322</v>
      </c>
      <c r="B1149" s="40" t="s">
        <v>329</v>
      </c>
      <c r="C1149" s="40" t="s">
        <v>2115</v>
      </c>
      <c r="D1149" s="40">
        <v>68</v>
      </c>
      <c r="E1149" s="40">
        <v>21</v>
      </c>
      <c r="F1149" s="43">
        <f t="shared" si="34"/>
        <v>0.30882352941176472</v>
      </c>
      <c r="G1149" s="40">
        <v>38</v>
      </c>
      <c r="H1149" s="40">
        <v>10</v>
      </c>
      <c r="I1149" s="43">
        <f t="shared" si="35"/>
        <v>0.26315789473684209</v>
      </c>
      <c r="J1149" s="40">
        <v>106</v>
      </c>
    </row>
    <row r="1150" spans="1:10" x14ac:dyDescent="0.35">
      <c r="A1150" s="40" t="s">
        <v>322</v>
      </c>
      <c r="B1150" s="40" t="s">
        <v>329</v>
      </c>
      <c r="C1150" s="40" t="s">
        <v>2116</v>
      </c>
      <c r="D1150" s="40">
        <v>20</v>
      </c>
      <c r="E1150" s="40">
        <v>7</v>
      </c>
      <c r="F1150" s="43">
        <f t="shared" si="34"/>
        <v>0.35</v>
      </c>
      <c r="G1150" s="40">
        <v>1</v>
      </c>
      <c r="H1150" s="40"/>
      <c r="I1150" s="43">
        <f t="shared" si="35"/>
        <v>0</v>
      </c>
      <c r="J1150" s="40">
        <v>21</v>
      </c>
    </row>
    <row r="1151" spans="1:10" x14ac:dyDescent="0.35">
      <c r="A1151" s="40" t="s">
        <v>322</v>
      </c>
      <c r="B1151" s="40" t="s">
        <v>329</v>
      </c>
      <c r="C1151" s="40" t="s">
        <v>2117</v>
      </c>
      <c r="D1151" s="40">
        <v>6</v>
      </c>
      <c r="E1151" s="40"/>
      <c r="F1151" s="43">
        <f t="shared" si="34"/>
        <v>0</v>
      </c>
      <c r="G1151" s="40">
        <v>3</v>
      </c>
      <c r="H1151" s="40"/>
      <c r="I1151" s="43">
        <f t="shared" si="35"/>
        <v>0</v>
      </c>
      <c r="J1151" s="40">
        <v>9</v>
      </c>
    </row>
    <row r="1152" spans="1:10" x14ac:dyDescent="0.35">
      <c r="A1152" s="40" t="s">
        <v>322</v>
      </c>
      <c r="B1152" s="40" t="s">
        <v>329</v>
      </c>
      <c r="C1152" s="40" t="s">
        <v>2118</v>
      </c>
      <c r="D1152" s="40">
        <v>32</v>
      </c>
      <c r="E1152" s="40">
        <v>10</v>
      </c>
      <c r="F1152" s="43">
        <f t="shared" si="34"/>
        <v>0.3125</v>
      </c>
      <c r="G1152" s="40">
        <v>31</v>
      </c>
      <c r="H1152" s="40">
        <v>7</v>
      </c>
      <c r="I1152" s="43">
        <f t="shared" si="35"/>
        <v>0.22580645161290322</v>
      </c>
      <c r="J1152" s="40">
        <v>63</v>
      </c>
    </row>
    <row r="1153" spans="1:10" x14ac:dyDescent="0.35">
      <c r="A1153" s="40" t="s">
        <v>322</v>
      </c>
      <c r="B1153" s="40" t="s">
        <v>329</v>
      </c>
      <c r="C1153" s="40" t="s">
        <v>2119</v>
      </c>
      <c r="D1153" s="40">
        <v>14</v>
      </c>
      <c r="E1153" s="40">
        <v>4</v>
      </c>
      <c r="F1153" s="43">
        <f t="shared" si="34"/>
        <v>0.2857142857142857</v>
      </c>
      <c r="G1153" s="40">
        <v>3</v>
      </c>
      <c r="H1153" s="40">
        <v>1</v>
      </c>
      <c r="I1153" s="43">
        <f t="shared" si="35"/>
        <v>0.33333333333333331</v>
      </c>
      <c r="J1153" s="40">
        <v>17</v>
      </c>
    </row>
    <row r="1154" spans="1:10" x14ac:dyDescent="0.35">
      <c r="A1154" s="40" t="s">
        <v>322</v>
      </c>
      <c r="B1154" s="40" t="s">
        <v>329</v>
      </c>
      <c r="C1154" s="40" t="s">
        <v>2120</v>
      </c>
      <c r="D1154" s="40">
        <v>23</v>
      </c>
      <c r="E1154" s="40">
        <v>9</v>
      </c>
      <c r="F1154" s="43">
        <f t="shared" si="34"/>
        <v>0.39130434782608697</v>
      </c>
      <c r="G1154" s="40">
        <v>4</v>
      </c>
      <c r="H1154" s="40">
        <v>2</v>
      </c>
      <c r="I1154" s="43">
        <f t="shared" si="35"/>
        <v>0.5</v>
      </c>
      <c r="J1154" s="40">
        <v>27</v>
      </c>
    </row>
    <row r="1155" spans="1:10" x14ac:dyDescent="0.35">
      <c r="A1155" s="40" t="s">
        <v>322</v>
      </c>
      <c r="B1155" s="40" t="s">
        <v>341</v>
      </c>
      <c r="C1155" s="40" t="s">
        <v>342</v>
      </c>
      <c r="D1155" s="40">
        <v>223</v>
      </c>
      <c r="E1155" s="40">
        <v>88</v>
      </c>
      <c r="F1155" s="43">
        <f t="shared" si="34"/>
        <v>0.39461883408071746</v>
      </c>
      <c r="G1155" s="40">
        <v>411</v>
      </c>
      <c r="H1155" s="40">
        <v>149</v>
      </c>
      <c r="I1155" s="43">
        <f t="shared" si="35"/>
        <v>0.36253041362530414</v>
      </c>
      <c r="J1155" s="40">
        <v>634</v>
      </c>
    </row>
    <row r="1156" spans="1:10" x14ac:dyDescent="0.35">
      <c r="A1156" s="40" t="s">
        <v>322</v>
      </c>
      <c r="B1156" s="40" t="s">
        <v>341</v>
      </c>
      <c r="C1156" s="40" t="s">
        <v>343</v>
      </c>
      <c r="D1156" s="40">
        <v>14</v>
      </c>
      <c r="E1156" s="40">
        <v>7</v>
      </c>
      <c r="F1156" s="43">
        <f t="shared" ref="F1156:F1219" si="36">E1156/D1156</f>
        <v>0.5</v>
      </c>
      <c r="G1156" s="40">
        <v>8</v>
      </c>
      <c r="H1156" s="40">
        <v>2</v>
      </c>
      <c r="I1156" s="43">
        <f t="shared" ref="I1156:I1219" si="37">H1156/G1156</f>
        <v>0.25</v>
      </c>
      <c r="J1156" s="40">
        <v>22</v>
      </c>
    </row>
    <row r="1157" spans="1:10" x14ac:dyDescent="0.35">
      <c r="A1157" s="40" t="s">
        <v>322</v>
      </c>
      <c r="B1157" s="40" t="s">
        <v>341</v>
      </c>
      <c r="C1157" s="40" t="s">
        <v>344</v>
      </c>
      <c r="D1157" s="40">
        <v>13</v>
      </c>
      <c r="E1157" s="40">
        <v>4</v>
      </c>
      <c r="F1157" s="43">
        <f t="shared" si="36"/>
        <v>0.30769230769230771</v>
      </c>
      <c r="G1157" s="40">
        <v>44</v>
      </c>
      <c r="H1157" s="40">
        <v>17</v>
      </c>
      <c r="I1157" s="43">
        <f t="shared" si="37"/>
        <v>0.38636363636363635</v>
      </c>
      <c r="J1157" s="40">
        <v>57</v>
      </c>
    </row>
    <row r="1158" spans="1:10" x14ac:dyDescent="0.35">
      <c r="A1158" s="40" t="s">
        <v>322</v>
      </c>
      <c r="B1158" s="40" t="s">
        <v>341</v>
      </c>
      <c r="C1158" s="40" t="s">
        <v>345</v>
      </c>
      <c r="D1158" s="40">
        <v>25</v>
      </c>
      <c r="E1158" s="40">
        <v>9</v>
      </c>
      <c r="F1158" s="43">
        <f t="shared" si="36"/>
        <v>0.36</v>
      </c>
      <c r="G1158" s="40">
        <v>7</v>
      </c>
      <c r="H1158" s="40">
        <v>3</v>
      </c>
      <c r="I1158" s="43">
        <f t="shared" si="37"/>
        <v>0.42857142857142855</v>
      </c>
      <c r="J1158" s="40">
        <v>32</v>
      </c>
    </row>
    <row r="1159" spans="1:10" x14ac:dyDescent="0.35">
      <c r="A1159" s="40" t="s">
        <v>322</v>
      </c>
      <c r="B1159" s="40" t="s">
        <v>341</v>
      </c>
      <c r="C1159" s="40" t="s">
        <v>2121</v>
      </c>
      <c r="D1159" s="40">
        <v>147</v>
      </c>
      <c r="E1159" s="40">
        <v>47</v>
      </c>
      <c r="F1159" s="43">
        <f t="shared" si="36"/>
        <v>0.31972789115646261</v>
      </c>
      <c r="G1159" s="40">
        <v>229</v>
      </c>
      <c r="H1159" s="40">
        <v>79</v>
      </c>
      <c r="I1159" s="43">
        <f t="shared" si="37"/>
        <v>0.34497816593886466</v>
      </c>
      <c r="J1159" s="40">
        <v>376</v>
      </c>
    </row>
    <row r="1160" spans="1:10" x14ac:dyDescent="0.35">
      <c r="A1160" s="40" t="s">
        <v>322</v>
      </c>
      <c r="B1160" s="40" t="s">
        <v>341</v>
      </c>
      <c r="C1160" s="40" t="s">
        <v>2122</v>
      </c>
      <c r="D1160" s="40">
        <v>4</v>
      </c>
      <c r="E1160" s="40">
        <v>2</v>
      </c>
      <c r="F1160" s="43">
        <f t="shared" si="36"/>
        <v>0.5</v>
      </c>
      <c r="G1160" s="40">
        <v>4</v>
      </c>
      <c r="H1160" s="40">
        <v>2</v>
      </c>
      <c r="I1160" s="43">
        <f t="shared" si="37"/>
        <v>0.5</v>
      </c>
      <c r="J1160" s="40">
        <v>8</v>
      </c>
    </row>
    <row r="1161" spans="1:10" x14ac:dyDescent="0.35">
      <c r="A1161" s="40" t="s">
        <v>322</v>
      </c>
      <c r="B1161" s="40" t="s">
        <v>341</v>
      </c>
      <c r="C1161" s="40" t="s">
        <v>2123</v>
      </c>
      <c r="D1161" s="40">
        <v>23</v>
      </c>
      <c r="E1161" s="40">
        <v>9</v>
      </c>
      <c r="F1161" s="43">
        <f t="shared" si="36"/>
        <v>0.39130434782608697</v>
      </c>
      <c r="G1161" s="40">
        <v>7</v>
      </c>
      <c r="H1161" s="40">
        <v>2</v>
      </c>
      <c r="I1161" s="43">
        <f t="shared" si="37"/>
        <v>0.2857142857142857</v>
      </c>
      <c r="J1161" s="40">
        <v>30</v>
      </c>
    </row>
    <row r="1162" spans="1:10" x14ac:dyDescent="0.35">
      <c r="A1162" s="40" t="s">
        <v>322</v>
      </c>
      <c r="B1162" s="40" t="s">
        <v>341</v>
      </c>
      <c r="C1162" s="40" t="s">
        <v>2124</v>
      </c>
      <c r="D1162" s="40">
        <v>36</v>
      </c>
      <c r="E1162" s="40">
        <v>14</v>
      </c>
      <c r="F1162" s="43">
        <f t="shared" si="36"/>
        <v>0.3888888888888889</v>
      </c>
      <c r="G1162" s="40">
        <v>51</v>
      </c>
      <c r="H1162" s="40">
        <v>17</v>
      </c>
      <c r="I1162" s="43">
        <f t="shared" si="37"/>
        <v>0.33333333333333331</v>
      </c>
      <c r="J1162" s="40">
        <v>87</v>
      </c>
    </row>
    <row r="1163" spans="1:10" x14ac:dyDescent="0.35">
      <c r="A1163" s="40" t="s">
        <v>322</v>
      </c>
      <c r="B1163" s="40" t="s">
        <v>341</v>
      </c>
      <c r="C1163" s="40" t="s">
        <v>2125</v>
      </c>
      <c r="D1163" s="40">
        <v>7</v>
      </c>
      <c r="E1163" s="40"/>
      <c r="F1163" s="43">
        <f t="shared" si="36"/>
        <v>0</v>
      </c>
      <c r="G1163" s="40">
        <v>7</v>
      </c>
      <c r="H1163" s="40"/>
      <c r="I1163" s="43">
        <f t="shared" si="37"/>
        <v>0</v>
      </c>
      <c r="J1163" s="40">
        <v>14</v>
      </c>
    </row>
    <row r="1164" spans="1:10" x14ac:dyDescent="0.35">
      <c r="A1164" s="40" t="s">
        <v>322</v>
      </c>
      <c r="B1164" s="40" t="s">
        <v>341</v>
      </c>
      <c r="C1164" s="40" t="s">
        <v>2126</v>
      </c>
      <c r="D1164" s="40">
        <v>1</v>
      </c>
      <c r="E1164" s="40">
        <v>1</v>
      </c>
      <c r="F1164" s="43">
        <f t="shared" si="36"/>
        <v>1</v>
      </c>
      <c r="G1164" s="40"/>
      <c r="H1164" s="40"/>
      <c r="I1164" s="43"/>
      <c r="J1164" s="40">
        <v>1</v>
      </c>
    </row>
    <row r="1165" spans="1:10" x14ac:dyDescent="0.35">
      <c r="A1165" s="40" t="s">
        <v>322</v>
      </c>
      <c r="B1165" s="40" t="s">
        <v>341</v>
      </c>
      <c r="C1165" s="40" t="s">
        <v>2127</v>
      </c>
      <c r="D1165" s="40">
        <v>15</v>
      </c>
      <c r="E1165" s="40">
        <v>4</v>
      </c>
      <c r="F1165" s="43">
        <f t="shared" si="36"/>
        <v>0.26666666666666666</v>
      </c>
      <c r="G1165" s="40">
        <v>12</v>
      </c>
      <c r="H1165" s="40">
        <v>5</v>
      </c>
      <c r="I1165" s="43">
        <f t="shared" si="37"/>
        <v>0.41666666666666669</v>
      </c>
      <c r="J1165" s="40">
        <v>27</v>
      </c>
    </row>
    <row r="1166" spans="1:10" x14ac:dyDescent="0.35">
      <c r="A1166" s="40" t="s">
        <v>322</v>
      </c>
      <c r="B1166" s="40" t="s">
        <v>341</v>
      </c>
      <c r="C1166" s="40" t="s">
        <v>2128</v>
      </c>
      <c r="D1166" s="40">
        <v>2</v>
      </c>
      <c r="E1166" s="40"/>
      <c r="F1166" s="43">
        <f t="shared" si="36"/>
        <v>0</v>
      </c>
      <c r="G1166" s="40">
        <v>4</v>
      </c>
      <c r="H1166" s="40">
        <v>2</v>
      </c>
      <c r="I1166" s="43">
        <f t="shared" si="37"/>
        <v>0.5</v>
      </c>
      <c r="J1166" s="40">
        <v>6</v>
      </c>
    </row>
    <row r="1167" spans="1:10" x14ac:dyDescent="0.35">
      <c r="A1167" s="40" t="s">
        <v>322</v>
      </c>
      <c r="B1167" s="40" t="s">
        <v>341</v>
      </c>
      <c r="C1167" s="40" t="s">
        <v>2129</v>
      </c>
      <c r="D1167" s="40">
        <v>2</v>
      </c>
      <c r="E1167" s="40">
        <v>1</v>
      </c>
      <c r="F1167" s="43">
        <f t="shared" si="36"/>
        <v>0.5</v>
      </c>
      <c r="G1167" s="40">
        <v>5</v>
      </c>
      <c r="H1167" s="40">
        <v>1</v>
      </c>
      <c r="I1167" s="43">
        <f t="shared" si="37"/>
        <v>0.2</v>
      </c>
      <c r="J1167" s="40">
        <v>7</v>
      </c>
    </row>
    <row r="1168" spans="1:10" x14ac:dyDescent="0.35">
      <c r="A1168" s="40" t="s">
        <v>322</v>
      </c>
      <c r="B1168" s="40" t="s">
        <v>341</v>
      </c>
      <c r="C1168" s="40" t="s">
        <v>2130</v>
      </c>
      <c r="D1168" s="40">
        <v>1</v>
      </c>
      <c r="E1168" s="40"/>
      <c r="F1168" s="43">
        <f t="shared" si="36"/>
        <v>0</v>
      </c>
      <c r="G1168" s="40"/>
      <c r="H1168" s="40"/>
      <c r="I1168" s="43"/>
      <c r="J1168" s="40">
        <v>1</v>
      </c>
    </row>
    <row r="1169" spans="1:10" x14ac:dyDescent="0.35">
      <c r="A1169" s="40" t="s">
        <v>322</v>
      </c>
      <c r="B1169" s="40" t="s">
        <v>341</v>
      </c>
      <c r="C1169" s="40" t="s">
        <v>2131</v>
      </c>
      <c r="D1169" s="40">
        <v>31</v>
      </c>
      <c r="E1169" s="40">
        <v>11</v>
      </c>
      <c r="F1169" s="43">
        <f t="shared" si="36"/>
        <v>0.35483870967741937</v>
      </c>
      <c r="G1169" s="40">
        <v>40</v>
      </c>
      <c r="H1169" s="40">
        <v>13</v>
      </c>
      <c r="I1169" s="43">
        <f t="shared" si="37"/>
        <v>0.32500000000000001</v>
      </c>
      <c r="J1169" s="40">
        <v>71</v>
      </c>
    </row>
    <row r="1170" spans="1:10" x14ac:dyDescent="0.35">
      <c r="A1170" s="40" t="s">
        <v>322</v>
      </c>
      <c r="B1170" s="40" t="s">
        <v>341</v>
      </c>
      <c r="C1170" s="40" t="s">
        <v>2132</v>
      </c>
      <c r="D1170" s="40">
        <v>41</v>
      </c>
      <c r="E1170" s="40">
        <v>19</v>
      </c>
      <c r="F1170" s="43">
        <f t="shared" si="36"/>
        <v>0.46341463414634149</v>
      </c>
      <c r="G1170" s="40">
        <v>75</v>
      </c>
      <c r="H1170" s="40">
        <v>28</v>
      </c>
      <c r="I1170" s="43">
        <f t="shared" si="37"/>
        <v>0.37333333333333335</v>
      </c>
      <c r="J1170" s="40">
        <v>116</v>
      </c>
    </row>
    <row r="1171" spans="1:10" x14ac:dyDescent="0.35">
      <c r="A1171" s="40" t="s">
        <v>322</v>
      </c>
      <c r="B1171" s="40" t="s">
        <v>341</v>
      </c>
      <c r="C1171" s="40" t="s">
        <v>2133</v>
      </c>
      <c r="D1171" s="40">
        <v>11</v>
      </c>
      <c r="E1171" s="40">
        <v>4</v>
      </c>
      <c r="F1171" s="43">
        <f t="shared" si="36"/>
        <v>0.36363636363636365</v>
      </c>
      <c r="G1171" s="40">
        <v>15</v>
      </c>
      <c r="H1171" s="40">
        <v>5</v>
      </c>
      <c r="I1171" s="43">
        <f t="shared" si="37"/>
        <v>0.33333333333333331</v>
      </c>
      <c r="J1171" s="40">
        <v>26</v>
      </c>
    </row>
    <row r="1172" spans="1:10" x14ac:dyDescent="0.35">
      <c r="A1172" s="40" t="s">
        <v>322</v>
      </c>
      <c r="B1172" s="40" t="s">
        <v>341</v>
      </c>
      <c r="C1172" s="40" t="s">
        <v>2134</v>
      </c>
      <c r="D1172" s="40">
        <v>16</v>
      </c>
      <c r="E1172" s="40">
        <v>3</v>
      </c>
      <c r="F1172" s="43">
        <f t="shared" si="36"/>
        <v>0.1875</v>
      </c>
      <c r="G1172" s="40">
        <v>7</v>
      </c>
      <c r="H1172" s="40">
        <v>2</v>
      </c>
      <c r="I1172" s="43">
        <f t="shared" si="37"/>
        <v>0.2857142857142857</v>
      </c>
      <c r="J1172" s="40">
        <v>23</v>
      </c>
    </row>
    <row r="1173" spans="1:10" x14ac:dyDescent="0.35">
      <c r="A1173" s="40" t="s">
        <v>322</v>
      </c>
      <c r="B1173" s="40" t="s">
        <v>341</v>
      </c>
      <c r="C1173" s="40" t="s">
        <v>2135</v>
      </c>
      <c r="D1173" s="40">
        <v>15</v>
      </c>
      <c r="E1173" s="40">
        <v>11</v>
      </c>
      <c r="F1173" s="43">
        <f t="shared" si="36"/>
        <v>0.73333333333333328</v>
      </c>
      <c r="G1173" s="40">
        <v>23</v>
      </c>
      <c r="H1173" s="40">
        <v>12</v>
      </c>
      <c r="I1173" s="43">
        <f t="shared" si="37"/>
        <v>0.52173913043478259</v>
      </c>
      <c r="J1173" s="40">
        <v>38</v>
      </c>
    </row>
    <row r="1174" spans="1:10" x14ac:dyDescent="0.35">
      <c r="A1174" s="40" t="s">
        <v>322</v>
      </c>
      <c r="B1174" s="40" t="s">
        <v>2136</v>
      </c>
      <c r="C1174" s="40" t="s">
        <v>2137</v>
      </c>
      <c r="D1174" s="40">
        <v>1</v>
      </c>
      <c r="E1174" s="40"/>
      <c r="F1174" s="43">
        <f t="shared" si="36"/>
        <v>0</v>
      </c>
      <c r="G1174" s="40"/>
      <c r="H1174" s="40"/>
      <c r="I1174" s="43"/>
      <c r="J1174" s="40">
        <v>1</v>
      </c>
    </row>
    <row r="1175" spans="1:10" x14ac:dyDescent="0.35">
      <c r="A1175" s="40" t="s">
        <v>322</v>
      </c>
      <c r="B1175" s="40" t="s">
        <v>74</v>
      </c>
      <c r="C1175" s="40" t="s">
        <v>2138</v>
      </c>
      <c r="D1175" s="40">
        <v>48</v>
      </c>
      <c r="E1175" s="40">
        <v>7</v>
      </c>
      <c r="F1175" s="43">
        <f t="shared" si="36"/>
        <v>0.14583333333333334</v>
      </c>
      <c r="G1175" s="40">
        <v>184</v>
      </c>
      <c r="H1175" s="40">
        <v>58</v>
      </c>
      <c r="I1175" s="43">
        <f t="shared" si="37"/>
        <v>0.31521739130434784</v>
      </c>
      <c r="J1175" s="40">
        <v>232</v>
      </c>
    </row>
    <row r="1176" spans="1:10" x14ac:dyDescent="0.35">
      <c r="A1176" s="40" t="s">
        <v>322</v>
      </c>
      <c r="B1176" s="40" t="s">
        <v>74</v>
      </c>
      <c r="C1176" s="40" t="s">
        <v>2139</v>
      </c>
      <c r="D1176" s="40">
        <v>3</v>
      </c>
      <c r="E1176" s="40">
        <v>1</v>
      </c>
      <c r="F1176" s="43">
        <f t="shared" si="36"/>
        <v>0.33333333333333331</v>
      </c>
      <c r="G1176" s="40">
        <v>4</v>
      </c>
      <c r="H1176" s="40"/>
      <c r="I1176" s="43">
        <f t="shared" si="37"/>
        <v>0</v>
      </c>
      <c r="J1176" s="40">
        <v>7</v>
      </c>
    </row>
    <row r="1177" spans="1:10" x14ac:dyDescent="0.35">
      <c r="A1177" s="40" t="s">
        <v>322</v>
      </c>
      <c r="B1177" s="40" t="s">
        <v>74</v>
      </c>
      <c r="C1177" s="40" t="s">
        <v>2140</v>
      </c>
      <c r="D1177" s="40">
        <v>2</v>
      </c>
      <c r="E1177" s="40"/>
      <c r="F1177" s="43">
        <f t="shared" si="36"/>
        <v>0</v>
      </c>
      <c r="G1177" s="40">
        <v>6</v>
      </c>
      <c r="H1177" s="40">
        <v>2</v>
      </c>
      <c r="I1177" s="43">
        <f t="shared" si="37"/>
        <v>0.33333333333333331</v>
      </c>
      <c r="J1177" s="40">
        <v>8</v>
      </c>
    </row>
    <row r="1178" spans="1:10" x14ac:dyDescent="0.35">
      <c r="A1178" s="40" t="s">
        <v>322</v>
      </c>
      <c r="B1178" s="40" t="s">
        <v>74</v>
      </c>
      <c r="C1178" s="40" t="s">
        <v>2141</v>
      </c>
      <c r="D1178" s="40">
        <v>8</v>
      </c>
      <c r="E1178" s="40">
        <v>2</v>
      </c>
      <c r="F1178" s="43">
        <f t="shared" si="36"/>
        <v>0.25</v>
      </c>
      <c r="G1178" s="40">
        <v>7</v>
      </c>
      <c r="H1178" s="40">
        <v>3</v>
      </c>
      <c r="I1178" s="43">
        <f t="shared" si="37"/>
        <v>0.42857142857142855</v>
      </c>
      <c r="J1178" s="40">
        <v>15</v>
      </c>
    </row>
    <row r="1179" spans="1:10" x14ac:dyDescent="0.35">
      <c r="A1179" s="40" t="s">
        <v>322</v>
      </c>
      <c r="B1179" s="40" t="s">
        <v>74</v>
      </c>
      <c r="C1179" s="40" t="s">
        <v>2142</v>
      </c>
      <c r="D1179" s="40">
        <v>3</v>
      </c>
      <c r="E1179" s="40"/>
      <c r="F1179" s="43">
        <f t="shared" si="36"/>
        <v>0</v>
      </c>
      <c r="G1179" s="40">
        <v>11</v>
      </c>
      <c r="H1179" s="40">
        <v>4</v>
      </c>
      <c r="I1179" s="43">
        <f t="shared" si="37"/>
        <v>0.36363636363636365</v>
      </c>
      <c r="J1179" s="40">
        <v>14</v>
      </c>
    </row>
    <row r="1180" spans="1:10" x14ac:dyDescent="0.35">
      <c r="A1180" s="40" t="s">
        <v>322</v>
      </c>
      <c r="B1180" s="40" t="s">
        <v>74</v>
      </c>
      <c r="C1180" s="40" t="s">
        <v>2143</v>
      </c>
      <c r="D1180" s="40">
        <v>15</v>
      </c>
      <c r="E1180" s="40">
        <v>5</v>
      </c>
      <c r="F1180" s="43">
        <f t="shared" si="36"/>
        <v>0.33333333333333331</v>
      </c>
      <c r="G1180" s="40">
        <v>114</v>
      </c>
      <c r="H1180" s="40">
        <v>43</v>
      </c>
      <c r="I1180" s="43">
        <f t="shared" si="37"/>
        <v>0.37719298245614036</v>
      </c>
      <c r="J1180" s="40">
        <v>129</v>
      </c>
    </row>
    <row r="1181" spans="1:10" x14ac:dyDescent="0.35">
      <c r="A1181" s="40" t="s">
        <v>322</v>
      </c>
      <c r="B1181" s="40" t="s">
        <v>74</v>
      </c>
      <c r="C1181" s="40" t="s">
        <v>2144</v>
      </c>
      <c r="D1181" s="40">
        <v>1</v>
      </c>
      <c r="E1181" s="40"/>
      <c r="F1181" s="43">
        <f t="shared" si="36"/>
        <v>0</v>
      </c>
      <c r="G1181" s="40"/>
      <c r="H1181" s="40"/>
      <c r="I1181" s="43"/>
      <c r="J1181" s="40">
        <v>1</v>
      </c>
    </row>
    <row r="1182" spans="1:10" x14ac:dyDescent="0.35">
      <c r="A1182" s="40" t="s">
        <v>322</v>
      </c>
      <c r="B1182" s="40" t="s">
        <v>74</v>
      </c>
      <c r="C1182" s="40" t="s">
        <v>2145</v>
      </c>
      <c r="D1182" s="40">
        <v>1</v>
      </c>
      <c r="E1182" s="40"/>
      <c r="F1182" s="43">
        <f t="shared" si="36"/>
        <v>0</v>
      </c>
      <c r="G1182" s="40">
        <v>1</v>
      </c>
      <c r="H1182" s="40"/>
      <c r="I1182" s="43">
        <f t="shared" si="37"/>
        <v>0</v>
      </c>
      <c r="J1182" s="40">
        <v>2</v>
      </c>
    </row>
    <row r="1183" spans="1:10" x14ac:dyDescent="0.35">
      <c r="A1183" s="40" t="s">
        <v>322</v>
      </c>
      <c r="B1183" s="40" t="s">
        <v>74</v>
      </c>
      <c r="C1183" s="40" t="s">
        <v>2146</v>
      </c>
      <c r="D1183" s="40">
        <v>16</v>
      </c>
      <c r="E1183" s="40">
        <v>4</v>
      </c>
      <c r="F1183" s="43">
        <f t="shared" si="36"/>
        <v>0.25</v>
      </c>
      <c r="G1183" s="40">
        <v>25</v>
      </c>
      <c r="H1183" s="40">
        <v>13</v>
      </c>
      <c r="I1183" s="43">
        <f t="shared" si="37"/>
        <v>0.52</v>
      </c>
      <c r="J1183" s="40">
        <v>41</v>
      </c>
    </row>
    <row r="1184" spans="1:10" x14ac:dyDescent="0.35">
      <c r="A1184" s="40" t="s">
        <v>322</v>
      </c>
      <c r="B1184" s="40" t="s">
        <v>74</v>
      </c>
      <c r="C1184" s="40" t="s">
        <v>2147</v>
      </c>
      <c r="D1184" s="40">
        <v>1</v>
      </c>
      <c r="E1184" s="40"/>
      <c r="F1184" s="43">
        <f t="shared" si="36"/>
        <v>0</v>
      </c>
      <c r="G1184" s="40">
        <v>7</v>
      </c>
      <c r="H1184" s="40">
        <v>2</v>
      </c>
      <c r="I1184" s="43">
        <f t="shared" si="37"/>
        <v>0.2857142857142857</v>
      </c>
      <c r="J1184" s="40">
        <v>8</v>
      </c>
    </row>
    <row r="1185" spans="1:10" x14ac:dyDescent="0.35">
      <c r="A1185" s="40" t="s">
        <v>322</v>
      </c>
      <c r="B1185" s="40" t="s">
        <v>74</v>
      </c>
      <c r="C1185" s="40" t="s">
        <v>2148</v>
      </c>
      <c r="D1185" s="40">
        <v>1</v>
      </c>
      <c r="E1185" s="40"/>
      <c r="F1185" s="43">
        <f t="shared" si="36"/>
        <v>0</v>
      </c>
      <c r="G1185" s="40"/>
      <c r="H1185" s="40"/>
      <c r="I1185" s="43"/>
      <c r="J1185" s="40">
        <v>1</v>
      </c>
    </row>
    <row r="1186" spans="1:10" x14ac:dyDescent="0.35">
      <c r="A1186" s="40" t="s">
        <v>322</v>
      </c>
      <c r="B1186" s="40" t="s">
        <v>74</v>
      </c>
      <c r="C1186" s="40" t="s">
        <v>2149</v>
      </c>
      <c r="D1186" s="40"/>
      <c r="E1186" s="40"/>
      <c r="F1186" s="43"/>
      <c r="G1186" s="40">
        <v>10</v>
      </c>
      <c r="H1186" s="40">
        <v>3</v>
      </c>
      <c r="I1186" s="43">
        <f t="shared" si="37"/>
        <v>0.3</v>
      </c>
      <c r="J1186" s="40">
        <v>10</v>
      </c>
    </row>
    <row r="1187" spans="1:10" x14ac:dyDescent="0.35">
      <c r="A1187" s="40" t="s">
        <v>322</v>
      </c>
      <c r="B1187" s="40" t="s">
        <v>375</v>
      </c>
      <c r="C1187" s="40" t="s">
        <v>2150</v>
      </c>
      <c r="D1187" s="40">
        <v>16</v>
      </c>
      <c r="E1187" s="40">
        <v>4</v>
      </c>
      <c r="F1187" s="43">
        <f t="shared" si="36"/>
        <v>0.25</v>
      </c>
      <c r="G1187" s="40">
        <v>77</v>
      </c>
      <c r="H1187" s="40">
        <v>25</v>
      </c>
      <c r="I1187" s="43">
        <f t="shared" si="37"/>
        <v>0.32467532467532467</v>
      </c>
      <c r="J1187" s="40">
        <v>93</v>
      </c>
    </row>
    <row r="1188" spans="1:10" x14ac:dyDescent="0.35">
      <c r="A1188" s="40" t="s">
        <v>322</v>
      </c>
      <c r="B1188" s="40" t="s">
        <v>375</v>
      </c>
      <c r="C1188" s="40" t="s">
        <v>2142</v>
      </c>
      <c r="D1188" s="40">
        <v>2</v>
      </c>
      <c r="E1188" s="40"/>
      <c r="F1188" s="43">
        <f t="shared" si="36"/>
        <v>0</v>
      </c>
      <c r="G1188" s="40">
        <v>9</v>
      </c>
      <c r="H1188" s="40">
        <v>4</v>
      </c>
      <c r="I1188" s="43">
        <f t="shared" si="37"/>
        <v>0.44444444444444442</v>
      </c>
      <c r="J1188" s="40">
        <v>11</v>
      </c>
    </row>
    <row r="1189" spans="1:10" x14ac:dyDescent="0.35">
      <c r="A1189" s="40" t="s">
        <v>322</v>
      </c>
      <c r="B1189" s="40" t="s">
        <v>375</v>
      </c>
      <c r="C1189" s="40" t="s">
        <v>2151</v>
      </c>
      <c r="D1189" s="40"/>
      <c r="E1189" s="40"/>
      <c r="F1189" s="43"/>
      <c r="G1189" s="40">
        <v>2</v>
      </c>
      <c r="H1189" s="40">
        <v>2</v>
      </c>
      <c r="I1189" s="43">
        <f t="shared" si="37"/>
        <v>1</v>
      </c>
      <c r="J1189" s="40">
        <v>2</v>
      </c>
    </row>
    <row r="1190" spans="1:10" x14ac:dyDescent="0.35">
      <c r="A1190" s="40" t="s">
        <v>322</v>
      </c>
      <c r="B1190" s="40" t="s">
        <v>375</v>
      </c>
      <c r="C1190" s="40" t="s">
        <v>2152</v>
      </c>
      <c r="D1190" s="40"/>
      <c r="E1190" s="40"/>
      <c r="F1190" s="43"/>
      <c r="G1190" s="40">
        <v>2</v>
      </c>
      <c r="H1190" s="40"/>
      <c r="I1190" s="43">
        <f t="shared" si="37"/>
        <v>0</v>
      </c>
      <c r="J1190" s="40">
        <v>2</v>
      </c>
    </row>
    <row r="1191" spans="1:10" x14ac:dyDescent="0.35">
      <c r="A1191" s="40" t="s">
        <v>322</v>
      </c>
      <c r="B1191" s="40" t="s">
        <v>375</v>
      </c>
      <c r="C1191" s="40" t="s">
        <v>2153</v>
      </c>
      <c r="D1191" s="40">
        <v>4</v>
      </c>
      <c r="E1191" s="40">
        <v>2</v>
      </c>
      <c r="F1191" s="43">
        <f t="shared" si="36"/>
        <v>0.5</v>
      </c>
      <c r="G1191" s="40">
        <v>5</v>
      </c>
      <c r="H1191" s="40">
        <v>2</v>
      </c>
      <c r="I1191" s="43">
        <f t="shared" si="37"/>
        <v>0.4</v>
      </c>
      <c r="J1191" s="40">
        <v>9</v>
      </c>
    </row>
    <row r="1192" spans="1:10" x14ac:dyDescent="0.35">
      <c r="A1192" s="40" t="s">
        <v>322</v>
      </c>
      <c r="B1192" s="40" t="s">
        <v>375</v>
      </c>
      <c r="C1192" s="40" t="s">
        <v>2154</v>
      </c>
      <c r="D1192" s="40"/>
      <c r="E1192" s="40"/>
      <c r="F1192" s="43"/>
      <c r="G1192" s="40">
        <v>1</v>
      </c>
      <c r="H1192" s="40"/>
      <c r="I1192" s="43">
        <f t="shared" si="37"/>
        <v>0</v>
      </c>
      <c r="J1192" s="40">
        <v>1</v>
      </c>
    </row>
    <row r="1193" spans="1:10" x14ac:dyDescent="0.35">
      <c r="A1193" s="40" t="s">
        <v>322</v>
      </c>
      <c r="B1193" s="40" t="s">
        <v>375</v>
      </c>
      <c r="C1193" s="40" t="s">
        <v>2155</v>
      </c>
      <c r="D1193" s="40"/>
      <c r="E1193" s="40"/>
      <c r="F1193" s="43"/>
      <c r="G1193" s="40">
        <v>6</v>
      </c>
      <c r="H1193" s="40">
        <v>3</v>
      </c>
      <c r="I1193" s="43">
        <f t="shared" si="37"/>
        <v>0.5</v>
      </c>
      <c r="J1193" s="40">
        <v>6</v>
      </c>
    </row>
    <row r="1194" spans="1:10" x14ac:dyDescent="0.35">
      <c r="A1194" s="40" t="s">
        <v>322</v>
      </c>
      <c r="B1194" s="40" t="s">
        <v>375</v>
      </c>
      <c r="C1194" s="40" t="s">
        <v>2156</v>
      </c>
      <c r="D1194" s="40">
        <v>1</v>
      </c>
      <c r="E1194" s="40"/>
      <c r="F1194" s="43">
        <f t="shared" si="36"/>
        <v>0</v>
      </c>
      <c r="G1194" s="40">
        <v>2</v>
      </c>
      <c r="H1194" s="40">
        <v>1</v>
      </c>
      <c r="I1194" s="43">
        <f t="shared" si="37"/>
        <v>0.5</v>
      </c>
      <c r="J1194" s="40">
        <v>3</v>
      </c>
    </row>
    <row r="1195" spans="1:10" x14ac:dyDescent="0.35">
      <c r="A1195" s="40" t="s">
        <v>322</v>
      </c>
      <c r="B1195" s="40" t="s">
        <v>375</v>
      </c>
      <c r="C1195" s="40" t="s">
        <v>2157</v>
      </c>
      <c r="D1195" s="40"/>
      <c r="E1195" s="40"/>
      <c r="F1195" s="43"/>
      <c r="G1195" s="40">
        <v>2</v>
      </c>
      <c r="H1195" s="40">
        <v>1</v>
      </c>
      <c r="I1195" s="43">
        <f t="shared" si="37"/>
        <v>0.5</v>
      </c>
      <c r="J1195" s="40">
        <v>2</v>
      </c>
    </row>
    <row r="1196" spans="1:10" x14ac:dyDescent="0.35">
      <c r="A1196" s="40" t="s">
        <v>322</v>
      </c>
      <c r="B1196" s="40" t="s">
        <v>375</v>
      </c>
      <c r="C1196" s="40" t="s">
        <v>2158</v>
      </c>
      <c r="D1196" s="40">
        <v>9</v>
      </c>
      <c r="E1196" s="40">
        <v>1</v>
      </c>
      <c r="F1196" s="43">
        <f t="shared" si="36"/>
        <v>0.1111111111111111</v>
      </c>
      <c r="G1196" s="40">
        <v>24</v>
      </c>
      <c r="H1196" s="40">
        <v>4</v>
      </c>
      <c r="I1196" s="43">
        <f t="shared" si="37"/>
        <v>0.16666666666666666</v>
      </c>
      <c r="J1196" s="40">
        <v>33</v>
      </c>
    </row>
    <row r="1197" spans="1:10" x14ac:dyDescent="0.35">
      <c r="A1197" s="40" t="s">
        <v>322</v>
      </c>
      <c r="B1197" s="40" t="s">
        <v>375</v>
      </c>
      <c r="C1197" s="40" t="s">
        <v>2159</v>
      </c>
      <c r="D1197" s="40">
        <v>1</v>
      </c>
      <c r="E1197" s="40">
        <v>1</v>
      </c>
      <c r="F1197" s="43">
        <f t="shared" si="36"/>
        <v>1</v>
      </c>
      <c r="G1197" s="40"/>
      <c r="H1197" s="40"/>
      <c r="I1197" s="43"/>
      <c r="J1197" s="40">
        <v>1</v>
      </c>
    </row>
    <row r="1198" spans="1:10" x14ac:dyDescent="0.35">
      <c r="A1198" s="40" t="s">
        <v>322</v>
      </c>
      <c r="B1198" s="40" t="s">
        <v>375</v>
      </c>
      <c r="C1198" s="40" t="s">
        <v>2160</v>
      </c>
      <c r="D1198" s="40">
        <v>11</v>
      </c>
      <c r="E1198" s="40">
        <v>2</v>
      </c>
      <c r="F1198" s="43">
        <f t="shared" si="36"/>
        <v>0.18181818181818182</v>
      </c>
      <c r="G1198" s="40">
        <v>61</v>
      </c>
      <c r="H1198" s="40">
        <v>25</v>
      </c>
      <c r="I1198" s="43">
        <f t="shared" si="37"/>
        <v>0.4098360655737705</v>
      </c>
      <c r="J1198" s="40">
        <v>72</v>
      </c>
    </row>
    <row r="1199" spans="1:10" x14ac:dyDescent="0.35">
      <c r="A1199" s="40" t="s">
        <v>322</v>
      </c>
      <c r="B1199" s="40" t="s">
        <v>375</v>
      </c>
      <c r="C1199" s="40" t="s">
        <v>2161</v>
      </c>
      <c r="D1199" s="40">
        <v>2</v>
      </c>
      <c r="E1199" s="40">
        <v>2</v>
      </c>
      <c r="F1199" s="43">
        <f t="shared" si="36"/>
        <v>1</v>
      </c>
      <c r="G1199" s="40">
        <v>1</v>
      </c>
      <c r="H1199" s="40"/>
      <c r="I1199" s="43">
        <f t="shared" si="37"/>
        <v>0</v>
      </c>
      <c r="J1199" s="40">
        <v>3</v>
      </c>
    </row>
    <row r="1200" spans="1:10" x14ac:dyDescent="0.35">
      <c r="A1200" s="40" t="s">
        <v>322</v>
      </c>
      <c r="B1200" s="40" t="s">
        <v>391</v>
      </c>
      <c r="C1200" s="40" t="s">
        <v>2162</v>
      </c>
      <c r="D1200" s="40">
        <v>45</v>
      </c>
      <c r="E1200" s="40">
        <v>12</v>
      </c>
      <c r="F1200" s="43">
        <f t="shared" si="36"/>
        <v>0.26666666666666666</v>
      </c>
      <c r="G1200" s="40">
        <v>68</v>
      </c>
      <c r="H1200" s="40">
        <v>19</v>
      </c>
      <c r="I1200" s="43">
        <f t="shared" si="37"/>
        <v>0.27941176470588236</v>
      </c>
      <c r="J1200" s="40">
        <v>113</v>
      </c>
    </row>
    <row r="1201" spans="1:10" x14ac:dyDescent="0.35">
      <c r="A1201" s="40" t="s">
        <v>322</v>
      </c>
      <c r="B1201" s="40" t="s">
        <v>391</v>
      </c>
      <c r="C1201" s="40" t="s">
        <v>2163</v>
      </c>
      <c r="D1201" s="40">
        <v>18</v>
      </c>
      <c r="E1201" s="40">
        <v>3</v>
      </c>
      <c r="F1201" s="43">
        <f t="shared" si="36"/>
        <v>0.16666666666666666</v>
      </c>
      <c r="G1201" s="40">
        <v>39</v>
      </c>
      <c r="H1201" s="40">
        <v>7</v>
      </c>
      <c r="I1201" s="43">
        <f t="shared" si="37"/>
        <v>0.17948717948717949</v>
      </c>
      <c r="J1201" s="40">
        <v>57</v>
      </c>
    </row>
    <row r="1202" spans="1:10" x14ac:dyDescent="0.35">
      <c r="A1202" s="40" t="s">
        <v>322</v>
      </c>
      <c r="B1202" s="40" t="s">
        <v>391</v>
      </c>
      <c r="C1202" s="40" t="s">
        <v>2164</v>
      </c>
      <c r="D1202" s="40">
        <v>12</v>
      </c>
      <c r="E1202" s="40">
        <v>4</v>
      </c>
      <c r="F1202" s="43">
        <f t="shared" si="36"/>
        <v>0.33333333333333331</v>
      </c>
      <c r="G1202" s="40">
        <v>21</v>
      </c>
      <c r="H1202" s="40">
        <v>5</v>
      </c>
      <c r="I1202" s="43">
        <f t="shared" si="37"/>
        <v>0.23809523809523808</v>
      </c>
      <c r="J1202" s="40">
        <v>33</v>
      </c>
    </row>
    <row r="1203" spans="1:10" x14ac:dyDescent="0.35">
      <c r="A1203" s="40" t="s">
        <v>322</v>
      </c>
      <c r="B1203" s="40" t="s">
        <v>379</v>
      </c>
      <c r="C1203" s="40" t="s">
        <v>2165</v>
      </c>
      <c r="D1203" s="40">
        <v>1</v>
      </c>
      <c r="E1203" s="40"/>
      <c r="F1203" s="43">
        <f t="shared" si="36"/>
        <v>0</v>
      </c>
      <c r="G1203" s="40">
        <v>4</v>
      </c>
      <c r="H1203" s="40">
        <v>2</v>
      </c>
      <c r="I1203" s="43">
        <f t="shared" si="37"/>
        <v>0.5</v>
      </c>
      <c r="J1203" s="40">
        <v>5</v>
      </c>
    </row>
    <row r="1204" spans="1:10" x14ac:dyDescent="0.35">
      <c r="A1204" s="40" t="s">
        <v>322</v>
      </c>
      <c r="B1204" s="40" t="s">
        <v>379</v>
      </c>
      <c r="C1204" s="40" t="s">
        <v>2166</v>
      </c>
      <c r="D1204" s="40">
        <v>15</v>
      </c>
      <c r="E1204" s="40">
        <v>5</v>
      </c>
      <c r="F1204" s="43">
        <f t="shared" si="36"/>
        <v>0.33333333333333331</v>
      </c>
      <c r="G1204" s="40">
        <v>36</v>
      </c>
      <c r="H1204" s="40">
        <v>13</v>
      </c>
      <c r="I1204" s="43">
        <f t="shared" si="37"/>
        <v>0.3611111111111111</v>
      </c>
      <c r="J1204" s="40">
        <v>51</v>
      </c>
    </row>
    <row r="1205" spans="1:10" x14ac:dyDescent="0.35">
      <c r="A1205" s="40" t="s">
        <v>322</v>
      </c>
      <c r="B1205" s="40" t="s">
        <v>379</v>
      </c>
      <c r="C1205" s="40" t="s">
        <v>2167</v>
      </c>
      <c r="D1205" s="40">
        <v>8</v>
      </c>
      <c r="E1205" s="40">
        <v>1</v>
      </c>
      <c r="F1205" s="43">
        <f t="shared" si="36"/>
        <v>0.125</v>
      </c>
      <c r="G1205" s="40">
        <v>5</v>
      </c>
      <c r="H1205" s="40">
        <v>2</v>
      </c>
      <c r="I1205" s="43">
        <f t="shared" si="37"/>
        <v>0.4</v>
      </c>
      <c r="J1205" s="40">
        <v>13</v>
      </c>
    </row>
    <row r="1206" spans="1:10" x14ac:dyDescent="0.35">
      <c r="A1206" s="40" t="s">
        <v>322</v>
      </c>
      <c r="B1206" s="40" t="s">
        <v>379</v>
      </c>
      <c r="C1206" s="40" t="s">
        <v>2168</v>
      </c>
      <c r="D1206" s="40"/>
      <c r="E1206" s="40"/>
      <c r="F1206" s="43"/>
      <c r="G1206" s="40">
        <v>5</v>
      </c>
      <c r="H1206" s="40">
        <v>3</v>
      </c>
      <c r="I1206" s="43">
        <f t="shared" si="37"/>
        <v>0.6</v>
      </c>
      <c r="J1206" s="40">
        <v>5</v>
      </c>
    </row>
    <row r="1207" spans="1:10" x14ac:dyDescent="0.35">
      <c r="A1207" s="40" t="s">
        <v>322</v>
      </c>
      <c r="B1207" s="40" t="s">
        <v>379</v>
      </c>
      <c r="C1207" s="40" t="s">
        <v>2169</v>
      </c>
      <c r="D1207" s="40">
        <v>18</v>
      </c>
      <c r="E1207" s="40">
        <v>6</v>
      </c>
      <c r="F1207" s="43">
        <f t="shared" si="36"/>
        <v>0.33333333333333331</v>
      </c>
      <c r="G1207" s="40">
        <v>39</v>
      </c>
      <c r="H1207" s="40">
        <v>12</v>
      </c>
      <c r="I1207" s="43">
        <f t="shared" si="37"/>
        <v>0.30769230769230771</v>
      </c>
      <c r="J1207" s="40">
        <v>57</v>
      </c>
    </row>
    <row r="1208" spans="1:10" x14ac:dyDescent="0.35">
      <c r="A1208" s="40" t="s">
        <v>322</v>
      </c>
      <c r="B1208" s="40" t="s">
        <v>379</v>
      </c>
      <c r="C1208" s="40" t="s">
        <v>2170</v>
      </c>
      <c r="D1208" s="40">
        <v>4</v>
      </c>
      <c r="E1208" s="40">
        <v>1</v>
      </c>
      <c r="F1208" s="43">
        <f t="shared" si="36"/>
        <v>0.25</v>
      </c>
      <c r="G1208" s="40">
        <v>4</v>
      </c>
      <c r="H1208" s="40">
        <v>2</v>
      </c>
      <c r="I1208" s="43">
        <f t="shared" si="37"/>
        <v>0.5</v>
      </c>
      <c r="J1208" s="40">
        <v>8</v>
      </c>
    </row>
    <row r="1209" spans="1:10" x14ac:dyDescent="0.35">
      <c r="A1209" s="40" t="s">
        <v>322</v>
      </c>
      <c r="B1209" s="40" t="s">
        <v>392</v>
      </c>
      <c r="C1209" s="40" t="s">
        <v>2171</v>
      </c>
      <c r="D1209" s="40">
        <v>13</v>
      </c>
      <c r="E1209" s="40">
        <v>7</v>
      </c>
      <c r="F1209" s="43">
        <f t="shared" si="36"/>
        <v>0.53846153846153844</v>
      </c>
      <c r="G1209" s="40">
        <v>36</v>
      </c>
      <c r="H1209" s="40">
        <v>13</v>
      </c>
      <c r="I1209" s="43">
        <f t="shared" si="37"/>
        <v>0.3611111111111111</v>
      </c>
      <c r="J1209" s="40">
        <v>49</v>
      </c>
    </row>
    <row r="1210" spans="1:10" x14ac:dyDescent="0.35">
      <c r="A1210" s="40" t="s">
        <v>322</v>
      </c>
      <c r="B1210" s="40" t="s">
        <v>392</v>
      </c>
      <c r="C1210" s="40" t="s">
        <v>2172</v>
      </c>
      <c r="D1210" s="40">
        <v>7</v>
      </c>
      <c r="E1210" s="40">
        <v>4</v>
      </c>
      <c r="F1210" s="43">
        <f t="shared" si="36"/>
        <v>0.5714285714285714</v>
      </c>
      <c r="G1210" s="40">
        <v>1</v>
      </c>
      <c r="H1210" s="40"/>
      <c r="I1210" s="43">
        <f t="shared" si="37"/>
        <v>0</v>
      </c>
      <c r="J1210" s="40">
        <v>8</v>
      </c>
    </row>
    <row r="1211" spans="1:10" x14ac:dyDescent="0.35">
      <c r="A1211" s="40" t="s">
        <v>322</v>
      </c>
      <c r="B1211" s="40" t="s">
        <v>392</v>
      </c>
      <c r="C1211" s="40" t="s">
        <v>2173</v>
      </c>
      <c r="D1211" s="40">
        <v>11</v>
      </c>
      <c r="E1211" s="40">
        <v>4</v>
      </c>
      <c r="F1211" s="43">
        <f t="shared" si="36"/>
        <v>0.36363636363636365</v>
      </c>
      <c r="G1211" s="40">
        <v>15</v>
      </c>
      <c r="H1211" s="40">
        <v>4</v>
      </c>
      <c r="I1211" s="43">
        <f t="shared" si="37"/>
        <v>0.26666666666666666</v>
      </c>
      <c r="J1211" s="40">
        <v>26</v>
      </c>
    </row>
    <row r="1212" spans="1:10" x14ac:dyDescent="0.35">
      <c r="A1212" s="40" t="s">
        <v>322</v>
      </c>
      <c r="B1212" s="40" t="s">
        <v>392</v>
      </c>
      <c r="C1212" s="40" t="s">
        <v>2174</v>
      </c>
      <c r="D1212" s="40">
        <v>4</v>
      </c>
      <c r="E1212" s="40"/>
      <c r="F1212" s="43">
        <f t="shared" si="36"/>
        <v>0</v>
      </c>
      <c r="G1212" s="40">
        <v>3</v>
      </c>
      <c r="H1212" s="40">
        <v>2</v>
      </c>
      <c r="I1212" s="43">
        <f t="shared" si="37"/>
        <v>0.66666666666666663</v>
      </c>
      <c r="J1212" s="40">
        <v>7</v>
      </c>
    </row>
    <row r="1213" spans="1:10" x14ac:dyDescent="0.35">
      <c r="A1213" s="40" t="s">
        <v>322</v>
      </c>
      <c r="B1213" s="40" t="s">
        <v>94</v>
      </c>
      <c r="C1213" s="40" t="s">
        <v>2175</v>
      </c>
      <c r="D1213" s="40">
        <v>348</v>
      </c>
      <c r="E1213" s="40">
        <v>161</v>
      </c>
      <c r="F1213" s="43">
        <f t="shared" si="36"/>
        <v>0.46264367816091956</v>
      </c>
      <c r="G1213" s="40">
        <v>43</v>
      </c>
      <c r="H1213" s="40">
        <v>16</v>
      </c>
      <c r="I1213" s="43">
        <f t="shared" si="37"/>
        <v>0.37209302325581395</v>
      </c>
      <c r="J1213" s="40">
        <v>391</v>
      </c>
    </row>
    <row r="1214" spans="1:10" x14ac:dyDescent="0.35">
      <c r="A1214" s="40" t="s">
        <v>322</v>
      </c>
      <c r="B1214" s="40" t="s">
        <v>94</v>
      </c>
      <c r="C1214" s="40" t="s">
        <v>2176</v>
      </c>
      <c r="D1214" s="40">
        <v>1</v>
      </c>
      <c r="E1214" s="40">
        <v>1</v>
      </c>
      <c r="F1214" s="43">
        <f t="shared" si="36"/>
        <v>1</v>
      </c>
      <c r="G1214" s="40"/>
      <c r="H1214" s="40"/>
      <c r="I1214" s="43"/>
      <c r="J1214" s="40">
        <v>1</v>
      </c>
    </row>
    <row r="1215" spans="1:10" x14ac:dyDescent="0.35">
      <c r="A1215" s="40" t="s">
        <v>322</v>
      </c>
      <c r="B1215" s="40" t="s">
        <v>393</v>
      </c>
      <c r="C1215" s="40" t="s">
        <v>2177</v>
      </c>
      <c r="D1215" s="40">
        <v>4</v>
      </c>
      <c r="E1215" s="40">
        <v>3</v>
      </c>
      <c r="F1215" s="43">
        <f t="shared" si="36"/>
        <v>0.75</v>
      </c>
      <c r="G1215" s="40">
        <v>3</v>
      </c>
      <c r="H1215" s="40">
        <v>1</v>
      </c>
      <c r="I1215" s="43">
        <f t="shared" si="37"/>
        <v>0.33333333333333331</v>
      </c>
      <c r="J1215" s="40">
        <v>7</v>
      </c>
    </row>
    <row r="1216" spans="1:10" x14ac:dyDescent="0.35">
      <c r="A1216" s="40" t="s">
        <v>322</v>
      </c>
      <c r="B1216" s="40" t="s">
        <v>393</v>
      </c>
      <c r="C1216" s="40" t="s">
        <v>2178</v>
      </c>
      <c r="D1216" s="40">
        <v>14</v>
      </c>
      <c r="E1216" s="40">
        <v>4</v>
      </c>
      <c r="F1216" s="43">
        <f t="shared" si="36"/>
        <v>0.2857142857142857</v>
      </c>
      <c r="G1216" s="40">
        <v>22</v>
      </c>
      <c r="H1216" s="40">
        <v>6</v>
      </c>
      <c r="I1216" s="43">
        <f t="shared" si="37"/>
        <v>0.27272727272727271</v>
      </c>
      <c r="J1216" s="40">
        <v>36</v>
      </c>
    </row>
    <row r="1217" spans="1:10" x14ac:dyDescent="0.35">
      <c r="A1217" s="40" t="s">
        <v>322</v>
      </c>
      <c r="B1217" s="40" t="s">
        <v>393</v>
      </c>
      <c r="C1217" s="40" t="s">
        <v>2179</v>
      </c>
      <c r="D1217" s="40">
        <v>1</v>
      </c>
      <c r="E1217" s="40"/>
      <c r="F1217" s="43">
        <f t="shared" si="36"/>
        <v>0</v>
      </c>
      <c r="G1217" s="40">
        <v>2</v>
      </c>
      <c r="H1217" s="40"/>
      <c r="I1217" s="43">
        <f t="shared" si="37"/>
        <v>0</v>
      </c>
      <c r="J1217" s="40">
        <v>3</v>
      </c>
    </row>
    <row r="1218" spans="1:10" x14ac:dyDescent="0.35">
      <c r="A1218" s="40" t="s">
        <v>322</v>
      </c>
      <c r="B1218" s="40" t="s">
        <v>393</v>
      </c>
      <c r="C1218" s="40" t="s">
        <v>2180</v>
      </c>
      <c r="D1218" s="40">
        <v>2</v>
      </c>
      <c r="E1218" s="40">
        <v>1</v>
      </c>
      <c r="F1218" s="43">
        <f t="shared" si="36"/>
        <v>0.5</v>
      </c>
      <c r="G1218" s="40">
        <v>7</v>
      </c>
      <c r="H1218" s="40">
        <v>1</v>
      </c>
      <c r="I1218" s="43">
        <f t="shared" si="37"/>
        <v>0.14285714285714285</v>
      </c>
      <c r="J1218" s="40">
        <v>9</v>
      </c>
    </row>
    <row r="1219" spans="1:10" x14ac:dyDescent="0.35">
      <c r="A1219" s="40" t="s">
        <v>322</v>
      </c>
      <c r="B1219" s="40" t="s">
        <v>393</v>
      </c>
      <c r="C1219" s="40" t="s">
        <v>2181</v>
      </c>
      <c r="D1219" s="40">
        <v>12</v>
      </c>
      <c r="E1219" s="40">
        <v>5</v>
      </c>
      <c r="F1219" s="43">
        <f t="shared" si="36"/>
        <v>0.41666666666666669</v>
      </c>
      <c r="G1219" s="40">
        <v>8</v>
      </c>
      <c r="H1219" s="40">
        <v>5</v>
      </c>
      <c r="I1219" s="43">
        <f t="shared" si="37"/>
        <v>0.625</v>
      </c>
      <c r="J1219" s="40">
        <v>20</v>
      </c>
    </row>
    <row r="1220" spans="1:10" x14ac:dyDescent="0.35">
      <c r="A1220" s="40" t="s">
        <v>322</v>
      </c>
      <c r="B1220" s="40" t="s">
        <v>346</v>
      </c>
      <c r="C1220" s="40" t="s">
        <v>2182</v>
      </c>
      <c r="D1220" s="40">
        <v>340</v>
      </c>
      <c r="E1220" s="40">
        <v>130</v>
      </c>
      <c r="F1220" s="43">
        <f t="shared" ref="F1220:F1283" si="38">E1220/D1220</f>
        <v>0.38235294117647056</v>
      </c>
      <c r="G1220" s="40">
        <v>189</v>
      </c>
      <c r="H1220" s="40">
        <v>69</v>
      </c>
      <c r="I1220" s="43">
        <f t="shared" ref="I1220:I1283" si="39">H1220/G1220</f>
        <v>0.36507936507936506</v>
      </c>
      <c r="J1220" s="40">
        <v>529</v>
      </c>
    </row>
    <row r="1221" spans="1:10" x14ac:dyDescent="0.35">
      <c r="A1221" s="40" t="s">
        <v>322</v>
      </c>
      <c r="B1221" s="40" t="s">
        <v>346</v>
      </c>
      <c r="C1221" s="40" t="s">
        <v>2183</v>
      </c>
      <c r="D1221" s="40">
        <v>28</v>
      </c>
      <c r="E1221" s="40">
        <v>7</v>
      </c>
      <c r="F1221" s="43">
        <f t="shared" si="38"/>
        <v>0.25</v>
      </c>
      <c r="G1221" s="40">
        <v>16</v>
      </c>
      <c r="H1221" s="40">
        <v>9</v>
      </c>
      <c r="I1221" s="43">
        <f t="shared" si="39"/>
        <v>0.5625</v>
      </c>
      <c r="J1221" s="40">
        <v>44</v>
      </c>
    </row>
    <row r="1222" spans="1:10" x14ac:dyDescent="0.35">
      <c r="A1222" s="40" t="s">
        <v>322</v>
      </c>
      <c r="B1222" s="40" t="s">
        <v>346</v>
      </c>
      <c r="C1222" s="40" t="s">
        <v>2184</v>
      </c>
      <c r="D1222" s="40">
        <v>9</v>
      </c>
      <c r="E1222" s="40">
        <v>3</v>
      </c>
      <c r="F1222" s="43">
        <f t="shared" si="38"/>
        <v>0.33333333333333331</v>
      </c>
      <c r="G1222" s="40">
        <v>4</v>
      </c>
      <c r="H1222" s="40">
        <v>2</v>
      </c>
      <c r="I1222" s="43">
        <f t="shared" si="39"/>
        <v>0.5</v>
      </c>
      <c r="J1222" s="40">
        <v>13</v>
      </c>
    </row>
    <row r="1223" spans="1:10" x14ac:dyDescent="0.35">
      <c r="A1223" s="40" t="s">
        <v>322</v>
      </c>
      <c r="B1223" s="40" t="s">
        <v>346</v>
      </c>
      <c r="C1223" s="40" t="s">
        <v>2185</v>
      </c>
      <c r="D1223" s="40">
        <v>8</v>
      </c>
      <c r="E1223" s="40"/>
      <c r="F1223" s="43">
        <f t="shared" si="38"/>
        <v>0</v>
      </c>
      <c r="G1223" s="40">
        <v>3</v>
      </c>
      <c r="H1223" s="40">
        <v>1</v>
      </c>
      <c r="I1223" s="43">
        <f t="shared" si="39"/>
        <v>0.33333333333333331</v>
      </c>
      <c r="J1223" s="40">
        <v>11</v>
      </c>
    </row>
    <row r="1224" spans="1:10" x14ac:dyDescent="0.35">
      <c r="A1224" s="40" t="s">
        <v>322</v>
      </c>
      <c r="B1224" s="40" t="s">
        <v>346</v>
      </c>
      <c r="C1224" s="40" t="s">
        <v>2186</v>
      </c>
      <c r="D1224" s="40">
        <v>7</v>
      </c>
      <c r="E1224" s="40">
        <v>1</v>
      </c>
      <c r="F1224" s="43">
        <f t="shared" si="38"/>
        <v>0.14285714285714285</v>
      </c>
      <c r="G1224" s="40">
        <v>11</v>
      </c>
      <c r="H1224" s="40">
        <v>4</v>
      </c>
      <c r="I1224" s="43">
        <f t="shared" si="39"/>
        <v>0.36363636363636365</v>
      </c>
      <c r="J1224" s="40">
        <v>18</v>
      </c>
    </row>
    <row r="1225" spans="1:10" x14ac:dyDescent="0.35">
      <c r="A1225" s="40" t="s">
        <v>322</v>
      </c>
      <c r="B1225" s="40" t="s">
        <v>346</v>
      </c>
      <c r="C1225" s="40" t="s">
        <v>2187</v>
      </c>
      <c r="D1225" s="40">
        <v>1</v>
      </c>
      <c r="E1225" s="40"/>
      <c r="F1225" s="43">
        <f t="shared" si="38"/>
        <v>0</v>
      </c>
      <c r="G1225" s="40"/>
      <c r="H1225" s="40"/>
      <c r="I1225" s="43"/>
      <c r="J1225" s="40">
        <v>1</v>
      </c>
    </row>
    <row r="1226" spans="1:10" x14ac:dyDescent="0.35">
      <c r="A1226" s="40" t="s">
        <v>322</v>
      </c>
      <c r="B1226" s="40" t="s">
        <v>346</v>
      </c>
      <c r="C1226" s="40" t="s">
        <v>2188</v>
      </c>
      <c r="D1226" s="40">
        <v>6</v>
      </c>
      <c r="E1226" s="40"/>
      <c r="F1226" s="43">
        <f t="shared" si="38"/>
        <v>0</v>
      </c>
      <c r="G1226" s="40">
        <v>3</v>
      </c>
      <c r="H1226" s="40">
        <v>1</v>
      </c>
      <c r="I1226" s="43">
        <f t="shared" si="39"/>
        <v>0.33333333333333331</v>
      </c>
      <c r="J1226" s="40">
        <v>9</v>
      </c>
    </row>
    <row r="1227" spans="1:10" x14ac:dyDescent="0.35">
      <c r="A1227" s="40" t="s">
        <v>322</v>
      </c>
      <c r="B1227" s="40" t="s">
        <v>346</v>
      </c>
      <c r="C1227" s="40" t="s">
        <v>2189</v>
      </c>
      <c r="D1227" s="40">
        <v>178</v>
      </c>
      <c r="E1227" s="40">
        <v>72</v>
      </c>
      <c r="F1227" s="43">
        <f t="shared" si="38"/>
        <v>0.4044943820224719</v>
      </c>
      <c r="G1227" s="40">
        <v>78</v>
      </c>
      <c r="H1227" s="40">
        <v>26</v>
      </c>
      <c r="I1227" s="43">
        <f t="shared" si="39"/>
        <v>0.33333333333333331</v>
      </c>
      <c r="J1227" s="40">
        <v>256</v>
      </c>
    </row>
    <row r="1228" spans="1:10" x14ac:dyDescent="0.35">
      <c r="A1228" s="40" t="s">
        <v>322</v>
      </c>
      <c r="B1228" s="40" t="s">
        <v>346</v>
      </c>
      <c r="C1228" s="40" t="s">
        <v>2190</v>
      </c>
      <c r="D1228" s="40">
        <v>9</v>
      </c>
      <c r="E1228" s="40">
        <v>6</v>
      </c>
      <c r="F1228" s="43">
        <f t="shared" si="38"/>
        <v>0.66666666666666663</v>
      </c>
      <c r="G1228" s="40">
        <v>3</v>
      </c>
      <c r="H1228" s="40">
        <v>2</v>
      </c>
      <c r="I1228" s="43">
        <f t="shared" si="39"/>
        <v>0.66666666666666663</v>
      </c>
      <c r="J1228" s="40">
        <v>12</v>
      </c>
    </row>
    <row r="1229" spans="1:10" x14ac:dyDescent="0.35">
      <c r="A1229" s="40" t="s">
        <v>322</v>
      </c>
      <c r="B1229" s="40" t="s">
        <v>346</v>
      </c>
      <c r="C1229" s="40" t="s">
        <v>2191</v>
      </c>
      <c r="D1229" s="40">
        <v>5</v>
      </c>
      <c r="E1229" s="40"/>
      <c r="F1229" s="43">
        <f t="shared" si="38"/>
        <v>0</v>
      </c>
      <c r="G1229" s="40">
        <v>10</v>
      </c>
      <c r="H1229" s="40">
        <v>1</v>
      </c>
      <c r="I1229" s="43">
        <f t="shared" si="39"/>
        <v>0.1</v>
      </c>
      <c r="J1229" s="40">
        <v>15</v>
      </c>
    </row>
    <row r="1230" spans="1:10" x14ac:dyDescent="0.35">
      <c r="A1230" s="40" t="s">
        <v>322</v>
      </c>
      <c r="B1230" s="40" t="s">
        <v>346</v>
      </c>
      <c r="C1230" s="40" t="s">
        <v>2192</v>
      </c>
      <c r="D1230" s="40">
        <v>10</v>
      </c>
      <c r="E1230" s="40">
        <v>2</v>
      </c>
      <c r="F1230" s="43">
        <f t="shared" si="38"/>
        <v>0.2</v>
      </c>
      <c r="G1230" s="40">
        <v>1</v>
      </c>
      <c r="H1230" s="40"/>
      <c r="I1230" s="43">
        <f t="shared" si="39"/>
        <v>0</v>
      </c>
      <c r="J1230" s="40">
        <v>11</v>
      </c>
    </row>
    <row r="1231" spans="1:10" x14ac:dyDescent="0.35">
      <c r="A1231" s="40" t="s">
        <v>322</v>
      </c>
      <c r="B1231" s="40" t="s">
        <v>346</v>
      </c>
      <c r="C1231" s="40" t="s">
        <v>347</v>
      </c>
      <c r="D1231" s="40">
        <v>13</v>
      </c>
      <c r="E1231" s="40">
        <v>8</v>
      </c>
      <c r="F1231" s="43">
        <f t="shared" si="38"/>
        <v>0.61538461538461542</v>
      </c>
      <c r="G1231" s="40">
        <v>8</v>
      </c>
      <c r="H1231" s="40">
        <v>2</v>
      </c>
      <c r="I1231" s="43">
        <f t="shared" si="39"/>
        <v>0.25</v>
      </c>
      <c r="J1231" s="40">
        <v>21</v>
      </c>
    </row>
    <row r="1232" spans="1:10" x14ac:dyDescent="0.35">
      <c r="A1232" s="40" t="s">
        <v>322</v>
      </c>
      <c r="B1232" s="40" t="s">
        <v>99</v>
      </c>
      <c r="C1232" s="40" t="s">
        <v>2193</v>
      </c>
      <c r="D1232" s="40">
        <v>3</v>
      </c>
      <c r="E1232" s="40"/>
      <c r="F1232" s="43">
        <f t="shared" si="38"/>
        <v>0</v>
      </c>
      <c r="G1232" s="40">
        <v>2</v>
      </c>
      <c r="H1232" s="40"/>
      <c r="I1232" s="43">
        <f t="shared" si="39"/>
        <v>0</v>
      </c>
      <c r="J1232" s="40">
        <v>5</v>
      </c>
    </row>
    <row r="1233" spans="1:10" x14ac:dyDescent="0.35">
      <c r="A1233" s="40" t="s">
        <v>322</v>
      </c>
      <c r="B1233" s="40" t="s">
        <v>99</v>
      </c>
      <c r="C1233" s="40" t="s">
        <v>2194</v>
      </c>
      <c r="D1233" s="40">
        <v>2</v>
      </c>
      <c r="E1233" s="40"/>
      <c r="F1233" s="43">
        <f t="shared" si="38"/>
        <v>0</v>
      </c>
      <c r="G1233" s="40">
        <v>5</v>
      </c>
      <c r="H1233" s="40">
        <v>4</v>
      </c>
      <c r="I1233" s="43">
        <f t="shared" si="39"/>
        <v>0.8</v>
      </c>
      <c r="J1233" s="40">
        <v>7</v>
      </c>
    </row>
    <row r="1234" spans="1:10" x14ac:dyDescent="0.35">
      <c r="A1234" s="40" t="s">
        <v>322</v>
      </c>
      <c r="B1234" s="40" t="s">
        <v>99</v>
      </c>
      <c r="C1234" s="40" t="s">
        <v>2195</v>
      </c>
      <c r="D1234" s="40">
        <v>6</v>
      </c>
      <c r="E1234" s="40">
        <v>3</v>
      </c>
      <c r="F1234" s="43">
        <f t="shared" si="38"/>
        <v>0.5</v>
      </c>
      <c r="G1234" s="40">
        <v>14</v>
      </c>
      <c r="H1234" s="40">
        <v>2</v>
      </c>
      <c r="I1234" s="43">
        <f t="shared" si="39"/>
        <v>0.14285714285714285</v>
      </c>
      <c r="J1234" s="40">
        <v>20</v>
      </c>
    </row>
    <row r="1235" spans="1:10" x14ac:dyDescent="0.35">
      <c r="A1235" s="40" t="s">
        <v>322</v>
      </c>
      <c r="B1235" s="40" t="s">
        <v>100</v>
      </c>
      <c r="C1235" s="40" t="s">
        <v>2196</v>
      </c>
      <c r="D1235" s="40">
        <v>94</v>
      </c>
      <c r="E1235" s="40">
        <v>53</v>
      </c>
      <c r="F1235" s="43">
        <f t="shared" si="38"/>
        <v>0.56382978723404253</v>
      </c>
      <c r="G1235" s="40">
        <v>10</v>
      </c>
      <c r="H1235" s="40">
        <v>2</v>
      </c>
      <c r="I1235" s="43">
        <f t="shared" si="39"/>
        <v>0.2</v>
      </c>
      <c r="J1235" s="40">
        <v>104</v>
      </c>
    </row>
    <row r="1236" spans="1:10" x14ac:dyDescent="0.35">
      <c r="A1236" s="40" t="s">
        <v>322</v>
      </c>
      <c r="B1236" s="40" t="s">
        <v>394</v>
      </c>
      <c r="C1236" s="40" t="s">
        <v>2197</v>
      </c>
      <c r="D1236" s="40">
        <v>20</v>
      </c>
      <c r="E1236" s="40">
        <v>6</v>
      </c>
      <c r="F1236" s="43">
        <f t="shared" si="38"/>
        <v>0.3</v>
      </c>
      <c r="G1236" s="40">
        <v>11</v>
      </c>
      <c r="H1236" s="40">
        <v>7</v>
      </c>
      <c r="I1236" s="43">
        <f t="shared" si="39"/>
        <v>0.63636363636363635</v>
      </c>
      <c r="J1236" s="40">
        <v>31</v>
      </c>
    </row>
    <row r="1237" spans="1:10" x14ac:dyDescent="0.35">
      <c r="A1237" s="40" t="s">
        <v>322</v>
      </c>
      <c r="B1237" s="40" t="s">
        <v>348</v>
      </c>
      <c r="C1237" s="40" t="s">
        <v>349</v>
      </c>
      <c r="D1237" s="40">
        <v>33</v>
      </c>
      <c r="E1237" s="40">
        <v>18</v>
      </c>
      <c r="F1237" s="43">
        <f t="shared" si="38"/>
        <v>0.54545454545454541</v>
      </c>
      <c r="G1237" s="40">
        <v>14</v>
      </c>
      <c r="H1237" s="40">
        <v>5</v>
      </c>
      <c r="I1237" s="43">
        <f t="shared" si="39"/>
        <v>0.35714285714285715</v>
      </c>
      <c r="J1237" s="40">
        <v>47</v>
      </c>
    </row>
    <row r="1238" spans="1:10" x14ac:dyDescent="0.35">
      <c r="A1238" s="40" t="s">
        <v>322</v>
      </c>
      <c r="B1238" s="40" t="s">
        <v>348</v>
      </c>
      <c r="C1238" s="40" t="s">
        <v>2198</v>
      </c>
      <c r="D1238" s="40">
        <v>22</v>
      </c>
      <c r="E1238" s="40">
        <v>2</v>
      </c>
      <c r="F1238" s="43">
        <f t="shared" si="38"/>
        <v>9.0909090909090912E-2</v>
      </c>
      <c r="G1238" s="40">
        <v>15</v>
      </c>
      <c r="H1238" s="40">
        <v>10</v>
      </c>
      <c r="I1238" s="43">
        <f t="shared" si="39"/>
        <v>0.66666666666666663</v>
      </c>
      <c r="J1238" s="40">
        <v>37</v>
      </c>
    </row>
    <row r="1239" spans="1:10" x14ac:dyDescent="0.35">
      <c r="A1239" s="40" t="s">
        <v>322</v>
      </c>
      <c r="B1239" s="40" t="s">
        <v>348</v>
      </c>
      <c r="C1239" s="40" t="s">
        <v>2199</v>
      </c>
      <c r="D1239" s="40">
        <v>22</v>
      </c>
      <c r="E1239" s="40">
        <v>3</v>
      </c>
      <c r="F1239" s="43">
        <f t="shared" si="38"/>
        <v>0.13636363636363635</v>
      </c>
      <c r="G1239" s="40">
        <v>16</v>
      </c>
      <c r="H1239" s="40">
        <v>3</v>
      </c>
      <c r="I1239" s="43">
        <f t="shared" si="39"/>
        <v>0.1875</v>
      </c>
      <c r="J1239" s="40">
        <v>38</v>
      </c>
    </row>
    <row r="1240" spans="1:10" x14ac:dyDescent="0.35">
      <c r="A1240" s="40" t="s">
        <v>322</v>
      </c>
      <c r="B1240" s="40" t="s">
        <v>395</v>
      </c>
      <c r="C1240" s="40" t="s">
        <v>2200</v>
      </c>
      <c r="D1240" s="40">
        <v>19</v>
      </c>
      <c r="E1240" s="40">
        <v>4</v>
      </c>
      <c r="F1240" s="43">
        <f t="shared" si="38"/>
        <v>0.21052631578947367</v>
      </c>
      <c r="G1240" s="40">
        <v>17</v>
      </c>
      <c r="H1240" s="40">
        <v>1</v>
      </c>
      <c r="I1240" s="43">
        <f t="shared" si="39"/>
        <v>5.8823529411764705E-2</v>
      </c>
      <c r="J1240" s="40">
        <v>36</v>
      </c>
    </row>
    <row r="1241" spans="1:10" x14ac:dyDescent="0.35">
      <c r="A1241" s="40" t="s">
        <v>322</v>
      </c>
      <c r="B1241" s="40" t="s">
        <v>395</v>
      </c>
      <c r="C1241" s="40" t="s">
        <v>2201</v>
      </c>
      <c r="D1241" s="40">
        <v>19</v>
      </c>
      <c r="E1241" s="40">
        <v>9</v>
      </c>
      <c r="F1241" s="43">
        <f t="shared" si="38"/>
        <v>0.47368421052631576</v>
      </c>
      <c r="G1241" s="40">
        <v>12</v>
      </c>
      <c r="H1241" s="40">
        <v>5</v>
      </c>
      <c r="I1241" s="43">
        <f t="shared" si="39"/>
        <v>0.41666666666666669</v>
      </c>
      <c r="J1241" s="40">
        <v>31</v>
      </c>
    </row>
    <row r="1242" spans="1:10" x14ac:dyDescent="0.35">
      <c r="A1242" s="40" t="s">
        <v>322</v>
      </c>
      <c r="B1242" s="40" t="s">
        <v>396</v>
      </c>
      <c r="C1242" s="40" t="s">
        <v>2202</v>
      </c>
      <c r="D1242" s="40">
        <v>29</v>
      </c>
      <c r="E1242" s="40">
        <v>10</v>
      </c>
      <c r="F1242" s="43">
        <f t="shared" si="38"/>
        <v>0.34482758620689657</v>
      </c>
      <c r="G1242" s="40">
        <v>61</v>
      </c>
      <c r="H1242" s="40">
        <v>21</v>
      </c>
      <c r="I1242" s="43">
        <f t="shared" si="39"/>
        <v>0.34426229508196721</v>
      </c>
      <c r="J1242" s="40">
        <v>90</v>
      </c>
    </row>
    <row r="1243" spans="1:10" x14ac:dyDescent="0.35">
      <c r="A1243" s="40" t="s">
        <v>322</v>
      </c>
      <c r="B1243" s="40" t="s">
        <v>396</v>
      </c>
      <c r="C1243" s="40" t="s">
        <v>2203</v>
      </c>
      <c r="D1243" s="40">
        <v>17</v>
      </c>
      <c r="E1243" s="40">
        <v>2</v>
      </c>
      <c r="F1243" s="43">
        <f t="shared" si="38"/>
        <v>0.11764705882352941</v>
      </c>
      <c r="G1243" s="40">
        <v>50</v>
      </c>
      <c r="H1243" s="40">
        <v>18</v>
      </c>
      <c r="I1243" s="43">
        <f t="shared" si="39"/>
        <v>0.36</v>
      </c>
      <c r="J1243" s="40">
        <v>67</v>
      </c>
    </row>
    <row r="1244" spans="1:10" x14ac:dyDescent="0.35">
      <c r="A1244" s="40" t="s">
        <v>322</v>
      </c>
      <c r="B1244" s="40" t="s">
        <v>397</v>
      </c>
      <c r="C1244" s="40" t="s">
        <v>2204</v>
      </c>
      <c r="D1244" s="40">
        <v>31</v>
      </c>
      <c r="E1244" s="40">
        <v>12</v>
      </c>
      <c r="F1244" s="43">
        <f t="shared" si="38"/>
        <v>0.38709677419354838</v>
      </c>
      <c r="G1244" s="40">
        <v>65</v>
      </c>
      <c r="H1244" s="40">
        <v>26</v>
      </c>
      <c r="I1244" s="43">
        <f t="shared" si="39"/>
        <v>0.4</v>
      </c>
      <c r="J1244" s="40">
        <v>96</v>
      </c>
    </row>
    <row r="1245" spans="1:10" x14ac:dyDescent="0.35">
      <c r="A1245" s="40" t="s">
        <v>322</v>
      </c>
      <c r="B1245" s="40" t="s">
        <v>397</v>
      </c>
      <c r="C1245" s="40" t="s">
        <v>2205</v>
      </c>
      <c r="D1245" s="40">
        <v>26</v>
      </c>
      <c r="E1245" s="40">
        <v>6</v>
      </c>
      <c r="F1245" s="43">
        <f t="shared" si="38"/>
        <v>0.23076923076923078</v>
      </c>
      <c r="G1245" s="40">
        <v>55</v>
      </c>
      <c r="H1245" s="40">
        <v>22</v>
      </c>
      <c r="I1245" s="43">
        <f t="shared" si="39"/>
        <v>0.4</v>
      </c>
      <c r="J1245" s="40">
        <v>81</v>
      </c>
    </row>
    <row r="1246" spans="1:10" x14ac:dyDescent="0.35">
      <c r="A1246" s="40" t="s">
        <v>322</v>
      </c>
      <c r="B1246" s="40" t="s">
        <v>398</v>
      </c>
      <c r="C1246" s="40" t="s">
        <v>2206</v>
      </c>
      <c r="D1246" s="40">
        <v>17</v>
      </c>
      <c r="E1246" s="40">
        <v>11</v>
      </c>
      <c r="F1246" s="43">
        <f t="shared" si="38"/>
        <v>0.6470588235294118</v>
      </c>
      <c r="G1246" s="40">
        <v>30</v>
      </c>
      <c r="H1246" s="40">
        <v>7</v>
      </c>
      <c r="I1246" s="43">
        <f t="shared" si="39"/>
        <v>0.23333333333333334</v>
      </c>
      <c r="J1246" s="40">
        <v>47</v>
      </c>
    </row>
    <row r="1247" spans="1:10" x14ac:dyDescent="0.35">
      <c r="A1247" s="40" t="s">
        <v>322</v>
      </c>
      <c r="B1247" s="40" t="s">
        <v>398</v>
      </c>
      <c r="C1247" s="40" t="s">
        <v>2207</v>
      </c>
      <c r="D1247" s="40">
        <v>14</v>
      </c>
      <c r="E1247" s="40">
        <v>3</v>
      </c>
      <c r="F1247" s="43">
        <f t="shared" si="38"/>
        <v>0.21428571428571427</v>
      </c>
      <c r="G1247" s="40">
        <v>20</v>
      </c>
      <c r="H1247" s="40">
        <v>7</v>
      </c>
      <c r="I1247" s="43">
        <f t="shared" si="39"/>
        <v>0.35</v>
      </c>
      <c r="J1247" s="40">
        <v>34</v>
      </c>
    </row>
    <row r="1248" spans="1:10" x14ac:dyDescent="0.35">
      <c r="A1248" s="40" t="s">
        <v>322</v>
      </c>
      <c r="B1248" s="40" t="s">
        <v>399</v>
      </c>
      <c r="C1248" s="40" t="s">
        <v>2208</v>
      </c>
      <c r="D1248" s="40">
        <v>8</v>
      </c>
      <c r="E1248" s="40">
        <v>4</v>
      </c>
      <c r="F1248" s="43">
        <f t="shared" si="38"/>
        <v>0.5</v>
      </c>
      <c r="G1248" s="40">
        <v>43</v>
      </c>
      <c r="H1248" s="40">
        <v>10</v>
      </c>
      <c r="I1248" s="43">
        <f t="shared" si="39"/>
        <v>0.23255813953488372</v>
      </c>
      <c r="J1248" s="40">
        <v>51</v>
      </c>
    </row>
    <row r="1249" spans="1:10" x14ac:dyDescent="0.35">
      <c r="A1249" s="40" t="s">
        <v>322</v>
      </c>
      <c r="B1249" s="40" t="s">
        <v>399</v>
      </c>
      <c r="C1249" s="40" t="s">
        <v>2209</v>
      </c>
      <c r="D1249" s="40">
        <v>6</v>
      </c>
      <c r="E1249" s="40">
        <v>2</v>
      </c>
      <c r="F1249" s="43">
        <f t="shared" si="38"/>
        <v>0.33333333333333331</v>
      </c>
      <c r="G1249" s="40">
        <v>12</v>
      </c>
      <c r="H1249" s="40">
        <v>3</v>
      </c>
      <c r="I1249" s="43">
        <f t="shared" si="39"/>
        <v>0.25</v>
      </c>
      <c r="J1249" s="40">
        <v>18</v>
      </c>
    </row>
    <row r="1250" spans="1:10" x14ac:dyDescent="0.35">
      <c r="A1250" s="40" t="s">
        <v>322</v>
      </c>
      <c r="B1250" s="40" t="s">
        <v>399</v>
      </c>
      <c r="C1250" s="40" t="s">
        <v>2210</v>
      </c>
      <c r="D1250" s="40">
        <v>17</v>
      </c>
      <c r="E1250" s="40">
        <v>2</v>
      </c>
      <c r="F1250" s="43">
        <f t="shared" si="38"/>
        <v>0.11764705882352941</v>
      </c>
      <c r="G1250" s="40">
        <v>26</v>
      </c>
      <c r="H1250" s="40">
        <v>3</v>
      </c>
      <c r="I1250" s="43">
        <f t="shared" si="39"/>
        <v>0.11538461538461539</v>
      </c>
      <c r="J1250" s="40">
        <v>43</v>
      </c>
    </row>
    <row r="1251" spans="1:10" x14ac:dyDescent="0.35">
      <c r="A1251" s="40" t="s">
        <v>322</v>
      </c>
      <c r="B1251" s="40" t="s">
        <v>399</v>
      </c>
      <c r="C1251" s="40" t="s">
        <v>2211</v>
      </c>
      <c r="D1251" s="40">
        <v>3</v>
      </c>
      <c r="E1251" s="40"/>
      <c r="F1251" s="43">
        <f t="shared" si="38"/>
        <v>0</v>
      </c>
      <c r="G1251" s="40">
        <v>1</v>
      </c>
      <c r="H1251" s="40"/>
      <c r="I1251" s="43">
        <f t="shared" si="39"/>
        <v>0</v>
      </c>
      <c r="J1251" s="40">
        <v>4</v>
      </c>
    </row>
    <row r="1252" spans="1:10" x14ac:dyDescent="0.35">
      <c r="A1252" s="40" t="s">
        <v>322</v>
      </c>
      <c r="B1252" s="40" t="s">
        <v>399</v>
      </c>
      <c r="C1252" s="40" t="s">
        <v>2212</v>
      </c>
      <c r="D1252" s="40">
        <v>16</v>
      </c>
      <c r="E1252" s="40">
        <v>5</v>
      </c>
      <c r="F1252" s="43">
        <f t="shared" si="38"/>
        <v>0.3125</v>
      </c>
      <c r="G1252" s="40">
        <v>49</v>
      </c>
      <c r="H1252" s="40">
        <v>15</v>
      </c>
      <c r="I1252" s="43">
        <f t="shared" si="39"/>
        <v>0.30612244897959184</v>
      </c>
      <c r="J1252" s="40">
        <v>65</v>
      </c>
    </row>
    <row r="1253" spans="1:10" x14ac:dyDescent="0.35">
      <c r="A1253" s="40" t="s">
        <v>322</v>
      </c>
      <c r="B1253" s="40" t="s">
        <v>399</v>
      </c>
      <c r="C1253" s="40" t="s">
        <v>2213</v>
      </c>
      <c r="D1253" s="40"/>
      <c r="E1253" s="40"/>
      <c r="F1253" s="43"/>
      <c r="G1253" s="40">
        <v>3</v>
      </c>
      <c r="H1253" s="40">
        <v>1</v>
      </c>
      <c r="I1253" s="43">
        <f t="shared" si="39"/>
        <v>0.33333333333333331</v>
      </c>
      <c r="J1253" s="40">
        <v>3</v>
      </c>
    </row>
    <row r="1254" spans="1:10" x14ac:dyDescent="0.35">
      <c r="A1254" s="40" t="s">
        <v>322</v>
      </c>
      <c r="B1254" s="40" t="s">
        <v>399</v>
      </c>
      <c r="C1254" s="40" t="s">
        <v>2214</v>
      </c>
      <c r="D1254" s="40">
        <v>12</v>
      </c>
      <c r="E1254" s="40">
        <v>2</v>
      </c>
      <c r="F1254" s="43">
        <f t="shared" si="38"/>
        <v>0.16666666666666666</v>
      </c>
      <c r="G1254" s="40">
        <v>24</v>
      </c>
      <c r="H1254" s="40">
        <v>4</v>
      </c>
      <c r="I1254" s="43">
        <f t="shared" si="39"/>
        <v>0.16666666666666666</v>
      </c>
      <c r="J1254" s="40">
        <v>36</v>
      </c>
    </row>
    <row r="1255" spans="1:10" x14ac:dyDescent="0.35">
      <c r="A1255" s="40" t="s">
        <v>322</v>
      </c>
      <c r="B1255" s="40" t="s">
        <v>399</v>
      </c>
      <c r="C1255" s="40" t="s">
        <v>2215</v>
      </c>
      <c r="D1255" s="40"/>
      <c r="E1255" s="40"/>
      <c r="F1255" s="43"/>
      <c r="G1255" s="40">
        <v>7</v>
      </c>
      <c r="H1255" s="40">
        <v>2</v>
      </c>
      <c r="I1255" s="43">
        <f t="shared" si="39"/>
        <v>0.2857142857142857</v>
      </c>
      <c r="J1255" s="40">
        <v>7</v>
      </c>
    </row>
    <row r="1256" spans="1:10" x14ac:dyDescent="0.35">
      <c r="A1256" s="40" t="s">
        <v>322</v>
      </c>
      <c r="B1256" s="40" t="s">
        <v>399</v>
      </c>
      <c r="C1256" s="40" t="s">
        <v>2216</v>
      </c>
      <c r="D1256" s="40">
        <v>5</v>
      </c>
      <c r="E1256" s="40">
        <v>3</v>
      </c>
      <c r="F1256" s="43">
        <f t="shared" si="38"/>
        <v>0.6</v>
      </c>
      <c r="G1256" s="40">
        <v>18</v>
      </c>
      <c r="H1256" s="40">
        <v>7</v>
      </c>
      <c r="I1256" s="43">
        <f t="shared" si="39"/>
        <v>0.3888888888888889</v>
      </c>
      <c r="J1256" s="40">
        <v>23</v>
      </c>
    </row>
    <row r="1257" spans="1:10" x14ac:dyDescent="0.35">
      <c r="A1257" s="40" t="s">
        <v>322</v>
      </c>
      <c r="B1257" s="40" t="s">
        <v>399</v>
      </c>
      <c r="C1257" s="40" t="s">
        <v>2217</v>
      </c>
      <c r="D1257" s="40"/>
      <c r="E1257" s="40"/>
      <c r="F1257" s="43"/>
      <c r="G1257" s="40">
        <v>1</v>
      </c>
      <c r="H1257" s="40"/>
      <c r="I1257" s="43">
        <f t="shared" si="39"/>
        <v>0</v>
      </c>
      <c r="J1257" s="40">
        <v>1</v>
      </c>
    </row>
    <row r="1258" spans="1:10" x14ac:dyDescent="0.35">
      <c r="A1258" s="40" t="s">
        <v>322</v>
      </c>
      <c r="B1258" s="40" t="s">
        <v>399</v>
      </c>
      <c r="C1258" s="40" t="s">
        <v>2218</v>
      </c>
      <c r="D1258" s="40">
        <v>5</v>
      </c>
      <c r="E1258" s="40">
        <v>1</v>
      </c>
      <c r="F1258" s="43">
        <f t="shared" si="38"/>
        <v>0.2</v>
      </c>
      <c r="G1258" s="40">
        <v>14</v>
      </c>
      <c r="H1258" s="40">
        <v>1</v>
      </c>
      <c r="I1258" s="43">
        <f t="shared" si="39"/>
        <v>7.1428571428571425E-2</v>
      </c>
      <c r="J1258" s="40">
        <v>19</v>
      </c>
    </row>
    <row r="1259" spans="1:10" x14ac:dyDescent="0.35">
      <c r="A1259" s="40" t="s">
        <v>322</v>
      </c>
      <c r="B1259" s="40" t="s">
        <v>399</v>
      </c>
      <c r="C1259" s="40" t="s">
        <v>2219</v>
      </c>
      <c r="D1259" s="40">
        <v>18</v>
      </c>
      <c r="E1259" s="40">
        <v>8</v>
      </c>
      <c r="F1259" s="43">
        <f t="shared" si="38"/>
        <v>0.44444444444444442</v>
      </c>
      <c r="G1259" s="40">
        <v>46</v>
      </c>
      <c r="H1259" s="40">
        <v>14</v>
      </c>
      <c r="I1259" s="43">
        <f t="shared" si="39"/>
        <v>0.30434782608695654</v>
      </c>
      <c r="J1259" s="40">
        <v>64</v>
      </c>
    </row>
    <row r="1260" spans="1:10" x14ac:dyDescent="0.35">
      <c r="A1260" s="40" t="s">
        <v>322</v>
      </c>
      <c r="B1260" s="40" t="s">
        <v>399</v>
      </c>
      <c r="C1260" s="40" t="s">
        <v>2220</v>
      </c>
      <c r="D1260" s="40">
        <v>1</v>
      </c>
      <c r="E1260" s="40"/>
      <c r="F1260" s="43">
        <f t="shared" si="38"/>
        <v>0</v>
      </c>
      <c r="G1260" s="40">
        <v>3</v>
      </c>
      <c r="H1260" s="40">
        <v>2</v>
      </c>
      <c r="I1260" s="43">
        <f t="shared" si="39"/>
        <v>0.66666666666666663</v>
      </c>
      <c r="J1260" s="40">
        <v>4</v>
      </c>
    </row>
    <row r="1261" spans="1:10" x14ac:dyDescent="0.35">
      <c r="A1261" s="40" t="s">
        <v>322</v>
      </c>
      <c r="B1261" s="40" t="s">
        <v>399</v>
      </c>
      <c r="C1261" s="40" t="s">
        <v>2221</v>
      </c>
      <c r="D1261" s="40"/>
      <c r="E1261" s="40"/>
      <c r="F1261" s="43"/>
      <c r="G1261" s="40">
        <v>2</v>
      </c>
      <c r="H1261" s="40"/>
      <c r="I1261" s="43">
        <f t="shared" si="39"/>
        <v>0</v>
      </c>
      <c r="J1261" s="40">
        <v>2</v>
      </c>
    </row>
    <row r="1262" spans="1:10" x14ac:dyDescent="0.35">
      <c r="A1262" s="40" t="s">
        <v>322</v>
      </c>
      <c r="B1262" s="40" t="s">
        <v>400</v>
      </c>
      <c r="C1262" s="40" t="s">
        <v>2222</v>
      </c>
      <c r="D1262" s="40">
        <v>129</v>
      </c>
      <c r="E1262" s="40">
        <v>55</v>
      </c>
      <c r="F1262" s="43">
        <f t="shared" si="38"/>
        <v>0.4263565891472868</v>
      </c>
      <c r="G1262" s="40">
        <v>27</v>
      </c>
      <c r="H1262" s="40">
        <v>9</v>
      </c>
      <c r="I1262" s="43">
        <f t="shared" si="39"/>
        <v>0.33333333333333331</v>
      </c>
      <c r="J1262" s="40">
        <v>156</v>
      </c>
    </row>
    <row r="1263" spans="1:10" x14ac:dyDescent="0.35">
      <c r="A1263" s="40" t="s">
        <v>2223</v>
      </c>
      <c r="B1263" s="40" t="s">
        <v>2224</v>
      </c>
      <c r="C1263" s="40" t="s">
        <v>2225</v>
      </c>
      <c r="D1263" s="40">
        <v>8</v>
      </c>
      <c r="E1263" s="40">
        <v>1</v>
      </c>
      <c r="F1263" s="43">
        <f t="shared" si="38"/>
        <v>0.125</v>
      </c>
      <c r="G1263" s="40">
        <v>4</v>
      </c>
      <c r="H1263" s="40">
        <v>1</v>
      </c>
      <c r="I1263" s="43">
        <f t="shared" si="39"/>
        <v>0.25</v>
      </c>
      <c r="J1263" s="40">
        <v>12</v>
      </c>
    </row>
    <row r="1264" spans="1:10" x14ac:dyDescent="0.35">
      <c r="A1264" s="40" t="s">
        <v>2223</v>
      </c>
      <c r="B1264" s="40" t="s">
        <v>2224</v>
      </c>
      <c r="C1264" s="40" t="s">
        <v>2226</v>
      </c>
      <c r="D1264" s="40">
        <v>3</v>
      </c>
      <c r="E1264" s="40"/>
      <c r="F1264" s="43">
        <f t="shared" si="38"/>
        <v>0</v>
      </c>
      <c r="G1264" s="40">
        <v>5</v>
      </c>
      <c r="H1264" s="40"/>
      <c r="I1264" s="43">
        <f t="shared" si="39"/>
        <v>0</v>
      </c>
      <c r="J1264" s="40">
        <v>8</v>
      </c>
    </row>
    <row r="1265" spans="1:10" x14ac:dyDescent="0.35">
      <c r="A1265" s="40" t="s">
        <v>2223</v>
      </c>
      <c r="B1265" s="40" t="s">
        <v>2227</v>
      </c>
      <c r="C1265" s="40" t="s">
        <v>2228</v>
      </c>
      <c r="D1265" s="40">
        <v>8</v>
      </c>
      <c r="E1265" s="40"/>
      <c r="F1265" s="43">
        <f t="shared" si="38"/>
        <v>0</v>
      </c>
      <c r="G1265" s="40">
        <v>5</v>
      </c>
      <c r="H1265" s="40">
        <v>1</v>
      </c>
      <c r="I1265" s="43">
        <f t="shared" si="39"/>
        <v>0.2</v>
      </c>
      <c r="J1265" s="40">
        <v>13</v>
      </c>
    </row>
    <row r="1266" spans="1:10" x14ac:dyDescent="0.35">
      <c r="A1266" s="40" t="s">
        <v>2223</v>
      </c>
      <c r="B1266" s="40" t="s">
        <v>2229</v>
      </c>
      <c r="C1266" s="40" t="s">
        <v>2230</v>
      </c>
      <c r="D1266" s="40">
        <v>10</v>
      </c>
      <c r="E1266" s="40"/>
      <c r="F1266" s="43">
        <f t="shared" si="38"/>
        <v>0</v>
      </c>
      <c r="G1266" s="40">
        <v>10</v>
      </c>
      <c r="H1266" s="40">
        <v>1</v>
      </c>
      <c r="I1266" s="43">
        <f t="shared" si="39"/>
        <v>0.1</v>
      </c>
      <c r="J1266" s="40">
        <v>20</v>
      </c>
    </row>
    <row r="1267" spans="1:10" x14ac:dyDescent="0.35">
      <c r="A1267" s="40" t="s">
        <v>2223</v>
      </c>
      <c r="B1267" s="40" t="s">
        <v>2229</v>
      </c>
      <c r="C1267" s="40" t="s">
        <v>2231</v>
      </c>
      <c r="D1267" s="40">
        <v>19</v>
      </c>
      <c r="E1267" s="40"/>
      <c r="F1267" s="43">
        <f t="shared" si="38"/>
        <v>0</v>
      </c>
      <c r="G1267" s="40">
        <v>20</v>
      </c>
      <c r="H1267" s="40"/>
      <c r="I1267" s="43">
        <f t="shared" si="39"/>
        <v>0</v>
      </c>
      <c r="J1267" s="40">
        <v>39</v>
      </c>
    </row>
    <row r="1268" spans="1:10" x14ac:dyDescent="0.35">
      <c r="A1268" s="40" t="s">
        <v>2223</v>
      </c>
      <c r="B1268" s="40" t="s">
        <v>2232</v>
      </c>
      <c r="C1268" s="40" t="s">
        <v>2233</v>
      </c>
      <c r="D1268" s="40">
        <v>12</v>
      </c>
      <c r="E1268" s="40"/>
      <c r="F1268" s="43">
        <f t="shared" si="38"/>
        <v>0</v>
      </c>
      <c r="G1268" s="40">
        <v>4</v>
      </c>
      <c r="H1268" s="40">
        <v>1</v>
      </c>
      <c r="I1268" s="43">
        <f t="shared" si="39"/>
        <v>0.25</v>
      </c>
      <c r="J1268" s="40">
        <v>16</v>
      </c>
    </row>
    <row r="1269" spans="1:10" x14ac:dyDescent="0.35">
      <c r="A1269" s="40" t="s">
        <v>2223</v>
      </c>
      <c r="B1269" s="40" t="s">
        <v>2234</v>
      </c>
      <c r="C1269" s="40" t="s">
        <v>2235</v>
      </c>
      <c r="D1269" s="40">
        <v>4</v>
      </c>
      <c r="E1269" s="40">
        <v>2</v>
      </c>
      <c r="F1269" s="43">
        <f t="shared" si="38"/>
        <v>0.5</v>
      </c>
      <c r="G1269" s="40">
        <v>5</v>
      </c>
      <c r="H1269" s="40">
        <v>4</v>
      </c>
      <c r="I1269" s="43">
        <f t="shared" si="39"/>
        <v>0.8</v>
      </c>
      <c r="J1269" s="40">
        <v>9</v>
      </c>
    </row>
    <row r="1270" spans="1:10" x14ac:dyDescent="0.35">
      <c r="A1270" s="40" t="s">
        <v>2223</v>
      </c>
      <c r="B1270" s="40" t="s">
        <v>2236</v>
      </c>
      <c r="C1270" s="40" t="s">
        <v>2237</v>
      </c>
      <c r="D1270" s="40">
        <v>13</v>
      </c>
      <c r="E1270" s="40">
        <v>5</v>
      </c>
      <c r="F1270" s="43">
        <f t="shared" si="38"/>
        <v>0.38461538461538464</v>
      </c>
      <c r="G1270" s="40">
        <v>3</v>
      </c>
      <c r="H1270" s="40"/>
      <c r="I1270" s="43">
        <f t="shared" si="39"/>
        <v>0</v>
      </c>
      <c r="J1270" s="40">
        <v>16</v>
      </c>
    </row>
    <row r="1271" spans="1:10" x14ac:dyDescent="0.35">
      <c r="A1271" s="40" t="s">
        <v>2223</v>
      </c>
      <c r="B1271" s="40" t="s">
        <v>2236</v>
      </c>
      <c r="C1271" s="40" t="s">
        <v>2238</v>
      </c>
      <c r="D1271" s="40">
        <v>5</v>
      </c>
      <c r="E1271" s="40">
        <v>2</v>
      </c>
      <c r="F1271" s="43">
        <f t="shared" si="38"/>
        <v>0.4</v>
      </c>
      <c r="G1271" s="40">
        <v>4</v>
      </c>
      <c r="H1271" s="40">
        <v>1</v>
      </c>
      <c r="I1271" s="43">
        <f t="shared" si="39"/>
        <v>0.25</v>
      </c>
      <c r="J1271" s="40">
        <v>9</v>
      </c>
    </row>
    <row r="1272" spans="1:10" x14ac:dyDescent="0.35">
      <c r="A1272" s="40" t="s">
        <v>2223</v>
      </c>
      <c r="B1272" s="40" t="s">
        <v>2239</v>
      </c>
      <c r="C1272" s="40" t="s">
        <v>2240</v>
      </c>
      <c r="D1272" s="40">
        <v>6</v>
      </c>
      <c r="E1272" s="40"/>
      <c r="F1272" s="43">
        <f t="shared" si="38"/>
        <v>0</v>
      </c>
      <c r="G1272" s="40">
        <v>7</v>
      </c>
      <c r="H1272" s="40"/>
      <c r="I1272" s="43">
        <f t="shared" si="39"/>
        <v>0</v>
      </c>
      <c r="J1272" s="40">
        <v>13</v>
      </c>
    </row>
    <row r="1273" spans="1:10" x14ac:dyDescent="0.35">
      <c r="A1273" s="40" t="s">
        <v>2223</v>
      </c>
      <c r="B1273" s="40" t="s">
        <v>2241</v>
      </c>
      <c r="C1273" s="40" t="s">
        <v>2242</v>
      </c>
      <c r="D1273" s="40">
        <v>7</v>
      </c>
      <c r="E1273" s="40">
        <v>2</v>
      </c>
      <c r="F1273" s="43">
        <f t="shared" si="38"/>
        <v>0.2857142857142857</v>
      </c>
      <c r="G1273" s="40">
        <v>1</v>
      </c>
      <c r="H1273" s="40"/>
      <c r="I1273" s="43">
        <f t="shared" si="39"/>
        <v>0</v>
      </c>
      <c r="J1273" s="40">
        <v>8</v>
      </c>
    </row>
    <row r="1274" spans="1:10" x14ac:dyDescent="0.35">
      <c r="A1274" s="40" t="s">
        <v>2223</v>
      </c>
      <c r="B1274" s="40" t="s">
        <v>2243</v>
      </c>
      <c r="C1274" s="40" t="s">
        <v>2244</v>
      </c>
      <c r="D1274" s="40">
        <v>3</v>
      </c>
      <c r="E1274" s="40"/>
      <c r="F1274" s="43">
        <f t="shared" si="38"/>
        <v>0</v>
      </c>
      <c r="G1274" s="40">
        <v>12</v>
      </c>
      <c r="H1274" s="40">
        <v>6</v>
      </c>
      <c r="I1274" s="43">
        <f t="shared" si="39"/>
        <v>0.5</v>
      </c>
      <c r="J1274" s="40">
        <v>15</v>
      </c>
    </row>
    <row r="1275" spans="1:10" x14ac:dyDescent="0.35">
      <c r="A1275" s="40" t="s">
        <v>2223</v>
      </c>
      <c r="B1275" s="40" t="s">
        <v>2245</v>
      </c>
      <c r="C1275" s="40" t="s">
        <v>2246</v>
      </c>
      <c r="D1275" s="40">
        <v>1</v>
      </c>
      <c r="E1275" s="40"/>
      <c r="F1275" s="43">
        <f t="shared" si="38"/>
        <v>0</v>
      </c>
      <c r="G1275" s="40">
        <v>4</v>
      </c>
      <c r="H1275" s="40">
        <v>1</v>
      </c>
      <c r="I1275" s="43">
        <f t="shared" si="39"/>
        <v>0.25</v>
      </c>
      <c r="J1275" s="40">
        <v>5</v>
      </c>
    </row>
    <row r="1276" spans="1:10" x14ac:dyDescent="0.35">
      <c r="A1276" s="40" t="s">
        <v>2223</v>
      </c>
      <c r="B1276" s="40" t="s">
        <v>2247</v>
      </c>
      <c r="C1276" s="40" t="s">
        <v>2248</v>
      </c>
      <c r="D1276" s="40">
        <v>3</v>
      </c>
      <c r="E1276" s="40"/>
      <c r="F1276" s="43">
        <f t="shared" si="38"/>
        <v>0</v>
      </c>
      <c r="G1276" s="40">
        <v>4</v>
      </c>
      <c r="H1276" s="40">
        <v>1</v>
      </c>
      <c r="I1276" s="43">
        <f t="shared" si="39"/>
        <v>0.25</v>
      </c>
      <c r="J1276" s="40">
        <v>7</v>
      </c>
    </row>
    <row r="1277" spans="1:10" x14ac:dyDescent="0.35">
      <c r="A1277" s="40" t="s">
        <v>2223</v>
      </c>
      <c r="B1277" s="40" t="s">
        <v>2247</v>
      </c>
      <c r="C1277" s="40" t="s">
        <v>2249</v>
      </c>
      <c r="D1277" s="40">
        <v>6</v>
      </c>
      <c r="E1277" s="40">
        <v>1</v>
      </c>
      <c r="F1277" s="43">
        <f t="shared" si="38"/>
        <v>0.16666666666666666</v>
      </c>
      <c r="G1277" s="40">
        <v>9</v>
      </c>
      <c r="H1277" s="40">
        <v>1</v>
      </c>
      <c r="I1277" s="43">
        <f t="shared" si="39"/>
        <v>0.1111111111111111</v>
      </c>
      <c r="J1277" s="40">
        <v>15</v>
      </c>
    </row>
    <row r="1278" spans="1:10" x14ac:dyDescent="0.35">
      <c r="A1278" s="40" t="s">
        <v>2223</v>
      </c>
      <c r="B1278" s="40" t="s">
        <v>2250</v>
      </c>
      <c r="C1278" s="40" t="s">
        <v>2251</v>
      </c>
      <c r="D1278" s="40">
        <v>5</v>
      </c>
      <c r="E1278" s="40"/>
      <c r="F1278" s="43">
        <f t="shared" si="38"/>
        <v>0</v>
      </c>
      <c r="G1278" s="40">
        <v>1</v>
      </c>
      <c r="H1278" s="40"/>
      <c r="I1278" s="43">
        <f t="shared" si="39"/>
        <v>0</v>
      </c>
      <c r="J1278" s="40">
        <v>6</v>
      </c>
    </row>
    <row r="1279" spans="1:10" x14ac:dyDescent="0.35">
      <c r="A1279" s="40" t="s">
        <v>2223</v>
      </c>
      <c r="B1279" s="40" t="s">
        <v>2252</v>
      </c>
      <c r="C1279" s="40" t="s">
        <v>2253</v>
      </c>
      <c r="D1279" s="40">
        <v>12</v>
      </c>
      <c r="E1279" s="40"/>
      <c r="F1279" s="43">
        <f t="shared" si="38"/>
        <v>0</v>
      </c>
      <c r="G1279" s="40">
        <v>7</v>
      </c>
      <c r="H1279" s="40"/>
      <c r="I1279" s="43">
        <f t="shared" si="39"/>
        <v>0</v>
      </c>
      <c r="J1279" s="40">
        <v>19</v>
      </c>
    </row>
    <row r="1280" spans="1:10" x14ac:dyDescent="0.35">
      <c r="A1280" s="40" t="s">
        <v>2223</v>
      </c>
      <c r="B1280" s="40" t="s">
        <v>2254</v>
      </c>
      <c r="C1280" s="40" t="s">
        <v>2255</v>
      </c>
      <c r="D1280" s="40">
        <v>25</v>
      </c>
      <c r="E1280" s="40">
        <v>12</v>
      </c>
      <c r="F1280" s="43">
        <f t="shared" si="38"/>
        <v>0.48</v>
      </c>
      <c r="G1280" s="40">
        <v>1</v>
      </c>
      <c r="H1280" s="40">
        <v>1</v>
      </c>
      <c r="I1280" s="43">
        <f t="shared" si="39"/>
        <v>1</v>
      </c>
      <c r="J1280" s="40">
        <v>26</v>
      </c>
    </row>
    <row r="1281" spans="1:10" x14ac:dyDescent="0.35">
      <c r="A1281" s="40" t="s">
        <v>2223</v>
      </c>
      <c r="B1281" s="40" t="s">
        <v>2256</v>
      </c>
      <c r="C1281" s="40" t="s">
        <v>2257</v>
      </c>
      <c r="D1281" s="40">
        <v>4</v>
      </c>
      <c r="E1281" s="40"/>
      <c r="F1281" s="43">
        <f t="shared" si="38"/>
        <v>0</v>
      </c>
      <c r="G1281" s="40">
        <v>12</v>
      </c>
      <c r="H1281" s="40">
        <v>1</v>
      </c>
      <c r="I1281" s="43">
        <f t="shared" si="39"/>
        <v>8.3333333333333329E-2</v>
      </c>
      <c r="J1281" s="40">
        <v>16</v>
      </c>
    </row>
    <row r="1282" spans="1:10" x14ac:dyDescent="0.35">
      <c r="A1282" s="40" t="s">
        <v>2223</v>
      </c>
      <c r="B1282" s="40" t="s">
        <v>2258</v>
      </c>
      <c r="C1282" s="40" t="s">
        <v>2259</v>
      </c>
      <c r="D1282" s="40">
        <v>5</v>
      </c>
      <c r="E1282" s="40"/>
      <c r="F1282" s="43">
        <f t="shared" si="38"/>
        <v>0</v>
      </c>
      <c r="G1282" s="40">
        <v>7</v>
      </c>
      <c r="H1282" s="40"/>
      <c r="I1282" s="43">
        <f t="shared" si="39"/>
        <v>0</v>
      </c>
      <c r="J1282" s="40">
        <v>12</v>
      </c>
    </row>
    <row r="1283" spans="1:10" x14ac:dyDescent="0.35">
      <c r="A1283" s="40" t="s">
        <v>2223</v>
      </c>
      <c r="B1283" s="40" t="s">
        <v>2260</v>
      </c>
      <c r="C1283" s="40" t="s">
        <v>2261</v>
      </c>
      <c r="D1283" s="40">
        <v>17</v>
      </c>
      <c r="E1283" s="40">
        <v>1</v>
      </c>
      <c r="F1283" s="43">
        <f t="shared" si="38"/>
        <v>5.8823529411764705E-2</v>
      </c>
      <c r="G1283" s="40">
        <v>3</v>
      </c>
      <c r="H1283" s="40"/>
      <c r="I1283" s="43">
        <f t="shared" si="39"/>
        <v>0</v>
      </c>
      <c r="J1283" s="40">
        <v>20</v>
      </c>
    </row>
    <row r="1284" spans="1:10" x14ac:dyDescent="0.35">
      <c r="A1284" s="40" t="s">
        <v>2223</v>
      </c>
      <c r="B1284" s="40" t="s">
        <v>2262</v>
      </c>
      <c r="C1284" s="40" t="s">
        <v>2263</v>
      </c>
      <c r="D1284" s="40">
        <v>9</v>
      </c>
      <c r="E1284" s="40"/>
      <c r="F1284" s="43">
        <f t="shared" ref="F1284:F1347" si="40">E1284/D1284</f>
        <v>0</v>
      </c>
      <c r="G1284" s="40">
        <v>9</v>
      </c>
      <c r="H1284" s="40"/>
      <c r="I1284" s="43">
        <f t="shared" ref="I1284:I1347" si="41">H1284/G1284</f>
        <v>0</v>
      </c>
      <c r="J1284" s="40">
        <v>18</v>
      </c>
    </row>
    <row r="1285" spans="1:10" x14ac:dyDescent="0.35">
      <c r="A1285" s="40" t="s">
        <v>2223</v>
      </c>
      <c r="B1285" s="40" t="s">
        <v>2262</v>
      </c>
      <c r="C1285" s="40" t="s">
        <v>2264</v>
      </c>
      <c r="D1285" s="40">
        <v>9</v>
      </c>
      <c r="E1285" s="40"/>
      <c r="F1285" s="43">
        <f t="shared" si="40"/>
        <v>0</v>
      </c>
      <c r="G1285" s="40">
        <v>12</v>
      </c>
      <c r="H1285" s="40">
        <v>1</v>
      </c>
      <c r="I1285" s="43">
        <f t="shared" si="41"/>
        <v>8.3333333333333329E-2</v>
      </c>
      <c r="J1285" s="40">
        <v>21</v>
      </c>
    </row>
    <row r="1286" spans="1:10" x14ac:dyDescent="0.35">
      <c r="A1286" s="40" t="s">
        <v>2223</v>
      </c>
      <c r="B1286" s="40" t="s">
        <v>2265</v>
      </c>
      <c r="C1286" s="40" t="s">
        <v>2266</v>
      </c>
      <c r="D1286" s="40">
        <v>5</v>
      </c>
      <c r="E1286" s="40"/>
      <c r="F1286" s="43">
        <f t="shared" si="40"/>
        <v>0</v>
      </c>
      <c r="G1286" s="40">
        <v>2</v>
      </c>
      <c r="H1286" s="40"/>
      <c r="I1286" s="43">
        <f t="shared" si="41"/>
        <v>0</v>
      </c>
      <c r="J1286" s="40">
        <v>7</v>
      </c>
    </row>
    <row r="1287" spans="1:10" x14ac:dyDescent="0.35">
      <c r="A1287" s="40" t="s">
        <v>2223</v>
      </c>
      <c r="B1287" s="40" t="s">
        <v>2265</v>
      </c>
      <c r="C1287" s="40" t="s">
        <v>2267</v>
      </c>
      <c r="D1287" s="40">
        <v>7</v>
      </c>
      <c r="E1287" s="40"/>
      <c r="F1287" s="43">
        <f t="shared" si="40"/>
        <v>0</v>
      </c>
      <c r="G1287" s="40"/>
      <c r="H1287" s="40"/>
      <c r="I1287" s="43"/>
      <c r="J1287" s="40">
        <v>7</v>
      </c>
    </row>
    <row r="1288" spans="1:10" x14ac:dyDescent="0.35">
      <c r="A1288" s="40" t="s">
        <v>2223</v>
      </c>
      <c r="B1288" s="40" t="s">
        <v>2268</v>
      </c>
      <c r="C1288" s="40" t="s">
        <v>2269</v>
      </c>
      <c r="D1288" s="40">
        <v>7</v>
      </c>
      <c r="E1288" s="40">
        <v>2</v>
      </c>
      <c r="F1288" s="43">
        <f t="shared" si="40"/>
        <v>0.2857142857142857</v>
      </c>
      <c r="G1288" s="40"/>
      <c r="H1288" s="40"/>
      <c r="I1288" s="43"/>
      <c r="J1288" s="40">
        <v>7</v>
      </c>
    </row>
    <row r="1289" spans="1:10" x14ac:dyDescent="0.35">
      <c r="A1289" s="40" t="s">
        <v>2223</v>
      </c>
      <c r="B1289" s="40" t="s">
        <v>2270</v>
      </c>
      <c r="C1289" s="40" t="s">
        <v>2271</v>
      </c>
      <c r="D1289" s="40">
        <v>19</v>
      </c>
      <c r="E1289" s="40"/>
      <c r="F1289" s="43">
        <f t="shared" si="40"/>
        <v>0</v>
      </c>
      <c r="G1289" s="40">
        <v>3</v>
      </c>
      <c r="H1289" s="40"/>
      <c r="I1289" s="43">
        <f t="shared" si="41"/>
        <v>0</v>
      </c>
      <c r="J1289" s="40">
        <v>22</v>
      </c>
    </row>
    <row r="1290" spans="1:10" x14ac:dyDescent="0.35">
      <c r="A1290" s="40" t="s">
        <v>2223</v>
      </c>
      <c r="B1290" s="40" t="s">
        <v>2272</v>
      </c>
      <c r="C1290" s="40" t="s">
        <v>2273</v>
      </c>
      <c r="D1290" s="40">
        <v>3</v>
      </c>
      <c r="E1290" s="40"/>
      <c r="F1290" s="43">
        <f t="shared" si="40"/>
        <v>0</v>
      </c>
      <c r="G1290" s="40">
        <v>6</v>
      </c>
      <c r="H1290" s="40"/>
      <c r="I1290" s="43">
        <f t="shared" si="41"/>
        <v>0</v>
      </c>
      <c r="J1290" s="40">
        <v>9</v>
      </c>
    </row>
    <row r="1291" spans="1:10" x14ac:dyDescent="0.35">
      <c r="A1291" s="40" t="s">
        <v>2223</v>
      </c>
      <c r="B1291" s="40" t="s">
        <v>2274</v>
      </c>
      <c r="C1291" s="40" t="s">
        <v>2275</v>
      </c>
      <c r="D1291" s="40"/>
      <c r="E1291" s="40"/>
      <c r="F1291" s="43"/>
      <c r="G1291" s="40">
        <v>8</v>
      </c>
      <c r="H1291" s="40"/>
      <c r="I1291" s="43">
        <f t="shared" si="41"/>
        <v>0</v>
      </c>
      <c r="J1291" s="40">
        <v>8</v>
      </c>
    </row>
    <row r="1292" spans="1:10" x14ac:dyDescent="0.35">
      <c r="A1292" s="40" t="s">
        <v>2223</v>
      </c>
      <c r="B1292" s="40" t="s">
        <v>2276</v>
      </c>
      <c r="C1292" s="40" t="s">
        <v>2277</v>
      </c>
      <c r="D1292" s="40">
        <v>6</v>
      </c>
      <c r="E1292" s="40"/>
      <c r="F1292" s="43">
        <f t="shared" si="40"/>
        <v>0</v>
      </c>
      <c r="G1292" s="40">
        <v>4</v>
      </c>
      <c r="H1292" s="40"/>
      <c r="I1292" s="43">
        <f t="shared" si="41"/>
        <v>0</v>
      </c>
      <c r="J1292" s="40">
        <v>10</v>
      </c>
    </row>
    <row r="1293" spans="1:10" x14ac:dyDescent="0.35">
      <c r="A1293" s="40" t="s">
        <v>2223</v>
      </c>
      <c r="B1293" s="40" t="s">
        <v>2278</v>
      </c>
      <c r="C1293" s="40" t="s">
        <v>2279</v>
      </c>
      <c r="D1293" s="40">
        <v>6</v>
      </c>
      <c r="E1293" s="40">
        <v>2</v>
      </c>
      <c r="F1293" s="43">
        <f t="shared" si="40"/>
        <v>0.33333333333333331</v>
      </c>
      <c r="G1293" s="40">
        <v>9</v>
      </c>
      <c r="H1293" s="40"/>
      <c r="I1293" s="43">
        <f t="shared" si="41"/>
        <v>0</v>
      </c>
      <c r="J1293" s="40">
        <v>15</v>
      </c>
    </row>
    <row r="1294" spans="1:10" x14ac:dyDescent="0.35">
      <c r="A1294" s="40" t="s">
        <v>2223</v>
      </c>
      <c r="B1294" s="40" t="s">
        <v>2280</v>
      </c>
      <c r="C1294" s="40" t="s">
        <v>2281</v>
      </c>
      <c r="D1294" s="40">
        <v>3</v>
      </c>
      <c r="E1294" s="40"/>
      <c r="F1294" s="43">
        <f t="shared" si="40"/>
        <v>0</v>
      </c>
      <c r="G1294" s="40">
        <v>8</v>
      </c>
      <c r="H1294" s="40"/>
      <c r="I1294" s="43">
        <f t="shared" si="41"/>
        <v>0</v>
      </c>
      <c r="J1294" s="40">
        <v>11</v>
      </c>
    </row>
    <row r="1295" spans="1:10" x14ac:dyDescent="0.35">
      <c r="A1295" s="40" t="s">
        <v>2223</v>
      </c>
      <c r="B1295" s="40" t="s">
        <v>2280</v>
      </c>
      <c r="C1295" s="40" t="s">
        <v>2282</v>
      </c>
      <c r="D1295" s="40">
        <v>3</v>
      </c>
      <c r="E1295" s="40">
        <v>1</v>
      </c>
      <c r="F1295" s="43">
        <f t="shared" si="40"/>
        <v>0.33333333333333331</v>
      </c>
      <c r="G1295" s="40">
        <v>22</v>
      </c>
      <c r="H1295" s="40"/>
      <c r="I1295" s="43">
        <f t="shared" si="41"/>
        <v>0</v>
      </c>
      <c r="J1295" s="40">
        <v>25</v>
      </c>
    </row>
    <row r="1296" spans="1:10" x14ac:dyDescent="0.35">
      <c r="A1296" s="40" t="s">
        <v>2223</v>
      </c>
      <c r="B1296" s="40" t="s">
        <v>2283</v>
      </c>
      <c r="C1296" s="40" t="s">
        <v>2284</v>
      </c>
      <c r="D1296" s="40">
        <v>4</v>
      </c>
      <c r="E1296" s="40">
        <v>2</v>
      </c>
      <c r="F1296" s="43">
        <f t="shared" si="40"/>
        <v>0.5</v>
      </c>
      <c r="G1296" s="40">
        <v>20</v>
      </c>
      <c r="H1296" s="40">
        <v>11</v>
      </c>
      <c r="I1296" s="43">
        <f t="shared" si="41"/>
        <v>0.55000000000000004</v>
      </c>
      <c r="J1296" s="40">
        <v>24</v>
      </c>
    </row>
    <row r="1297" spans="1:10" x14ac:dyDescent="0.35">
      <c r="A1297" s="40" t="s">
        <v>2223</v>
      </c>
      <c r="B1297" s="40" t="s">
        <v>2285</v>
      </c>
      <c r="C1297" s="40" t="s">
        <v>2286</v>
      </c>
      <c r="D1297" s="40">
        <v>3</v>
      </c>
      <c r="E1297" s="40">
        <v>1</v>
      </c>
      <c r="F1297" s="43">
        <f t="shared" si="40"/>
        <v>0.33333333333333331</v>
      </c>
      <c r="G1297" s="40">
        <v>1</v>
      </c>
      <c r="H1297" s="40">
        <v>1</v>
      </c>
      <c r="I1297" s="43">
        <f t="shared" si="41"/>
        <v>1</v>
      </c>
      <c r="J1297" s="40">
        <v>4</v>
      </c>
    </row>
    <row r="1298" spans="1:10" x14ac:dyDescent="0.35">
      <c r="A1298" s="40" t="s">
        <v>2223</v>
      </c>
      <c r="B1298" s="40" t="s">
        <v>2285</v>
      </c>
      <c r="C1298" s="40" t="s">
        <v>2287</v>
      </c>
      <c r="D1298" s="40">
        <v>7</v>
      </c>
      <c r="E1298" s="40"/>
      <c r="F1298" s="43">
        <f t="shared" si="40"/>
        <v>0</v>
      </c>
      <c r="G1298" s="40">
        <v>3</v>
      </c>
      <c r="H1298" s="40"/>
      <c r="I1298" s="43">
        <f t="shared" si="41"/>
        <v>0</v>
      </c>
      <c r="J1298" s="40">
        <v>10</v>
      </c>
    </row>
    <row r="1299" spans="1:10" x14ac:dyDescent="0.35">
      <c r="A1299" s="40" t="s">
        <v>2223</v>
      </c>
      <c r="B1299" s="40" t="s">
        <v>2288</v>
      </c>
      <c r="C1299" s="40" t="s">
        <v>2289</v>
      </c>
      <c r="D1299" s="40">
        <v>27</v>
      </c>
      <c r="E1299" s="40">
        <v>6</v>
      </c>
      <c r="F1299" s="43">
        <f t="shared" si="40"/>
        <v>0.22222222222222221</v>
      </c>
      <c r="G1299" s="40">
        <v>2</v>
      </c>
      <c r="H1299" s="40"/>
      <c r="I1299" s="43">
        <f t="shared" si="41"/>
        <v>0</v>
      </c>
      <c r="J1299" s="40">
        <v>29</v>
      </c>
    </row>
    <row r="1300" spans="1:10" x14ac:dyDescent="0.35">
      <c r="A1300" s="40" t="s">
        <v>2223</v>
      </c>
      <c r="B1300" s="40" t="s">
        <v>2288</v>
      </c>
      <c r="C1300" s="40" t="s">
        <v>2290</v>
      </c>
      <c r="D1300" s="40">
        <v>13</v>
      </c>
      <c r="E1300" s="40"/>
      <c r="F1300" s="43">
        <f t="shared" si="40"/>
        <v>0</v>
      </c>
      <c r="G1300" s="40">
        <v>3</v>
      </c>
      <c r="H1300" s="40"/>
      <c r="I1300" s="43">
        <f t="shared" si="41"/>
        <v>0</v>
      </c>
      <c r="J1300" s="40">
        <v>16</v>
      </c>
    </row>
    <row r="1301" spans="1:10" x14ac:dyDescent="0.35">
      <c r="A1301" s="40" t="s">
        <v>2223</v>
      </c>
      <c r="B1301" s="40" t="s">
        <v>2291</v>
      </c>
      <c r="C1301" s="40" t="s">
        <v>2292</v>
      </c>
      <c r="D1301" s="40">
        <v>8</v>
      </c>
      <c r="E1301" s="40"/>
      <c r="F1301" s="43">
        <f t="shared" si="40"/>
        <v>0</v>
      </c>
      <c r="G1301" s="40">
        <v>3</v>
      </c>
      <c r="H1301" s="40">
        <v>2</v>
      </c>
      <c r="I1301" s="43">
        <f t="shared" si="41"/>
        <v>0.66666666666666663</v>
      </c>
      <c r="J1301" s="40">
        <v>11</v>
      </c>
    </row>
    <row r="1302" spans="1:10" x14ac:dyDescent="0.35">
      <c r="A1302" s="40" t="s">
        <v>2223</v>
      </c>
      <c r="B1302" s="40" t="s">
        <v>2293</v>
      </c>
      <c r="C1302" s="40" t="s">
        <v>2294</v>
      </c>
      <c r="D1302" s="40">
        <v>2</v>
      </c>
      <c r="E1302" s="40"/>
      <c r="F1302" s="43">
        <f t="shared" si="40"/>
        <v>0</v>
      </c>
      <c r="G1302" s="40">
        <v>12</v>
      </c>
      <c r="H1302" s="40"/>
      <c r="I1302" s="43">
        <f t="shared" si="41"/>
        <v>0</v>
      </c>
      <c r="J1302" s="40">
        <v>14</v>
      </c>
    </row>
    <row r="1303" spans="1:10" x14ac:dyDescent="0.35">
      <c r="A1303" s="40" t="s">
        <v>2223</v>
      </c>
      <c r="B1303" s="40" t="s">
        <v>2295</v>
      </c>
      <c r="C1303" s="40" t="s">
        <v>2296</v>
      </c>
      <c r="D1303" s="40">
        <v>1</v>
      </c>
      <c r="E1303" s="40"/>
      <c r="F1303" s="43">
        <f t="shared" si="40"/>
        <v>0</v>
      </c>
      <c r="G1303" s="40">
        <v>7</v>
      </c>
      <c r="H1303" s="40"/>
      <c r="I1303" s="43">
        <f t="shared" si="41"/>
        <v>0</v>
      </c>
      <c r="J1303" s="40">
        <v>8</v>
      </c>
    </row>
    <row r="1304" spans="1:10" x14ac:dyDescent="0.35">
      <c r="A1304" s="40" t="s">
        <v>108</v>
      </c>
      <c r="B1304" s="40" t="s">
        <v>109</v>
      </c>
      <c r="C1304" s="40" t="s">
        <v>110</v>
      </c>
      <c r="D1304" s="40">
        <v>50</v>
      </c>
      <c r="E1304" s="40">
        <v>23</v>
      </c>
      <c r="F1304" s="43">
        <f t="shared" si="40"/>
        <v>0.46</v>
      </c>
      <c r="G1304" s="40">
        <v>7</v>
      </c>
      <c r="H1304" s="40">
        <v>2</v>
      </c>
      <c r="I1304" s="43">
        <f t="shared" si="41"/>
        <v>0.2857142857142857</v>
      </c>
      <c r="J1304" s="40">
        <v>57</v>
      </c>
    </row>
    <row r="1305" spans="1:10" x14ac:dyDescent="0.35">
      <c r="A1305" s="40" t="s">
        <v>108</v>
      </c>
      <c r="B1305" s="40" t="s">
        <v>109</v>
      </c>
      <c r="C1305" s="40" t="s">
        <v>111</v>
      </c>
      <c r="D1305" s="40">
        <v>124</v>
      </c>
      <c r="E1305" s="40">
        <v>52</v>
      </c>
      <c r="F1305" s="43">
        <f t="shared" si="40"/>
        <v>0.41935483870967744</v>
      </c>
      <c r="G1305" s="40">
        <v>20</v>
      </c>
      <c r="H1305" s="40">
        <v>9</v>
      </c>
      <c r="I1305" s="43">
        <f t="shared" si="41"/>
        <v>0.45</v>
      </c>
      <c r="J1305" s="40">
        <v>144</v>
      </c>
    </row>
    <row r="1306" spans="1:10" x14ac:dyDescent="0.35">
      <c r="A1306" s="40" t="s">
        <v>108</v>
      </c>
      <c r="B1306" s="40" t="s">
        <v>109</v>
      </c>
      <c r="C1306" s="40" t="s">
        <v>112</v>
      </c>
      <c r="D1306" s="40">
        <v>56</v>
      </c>
      <c r="E1306" s="40">
        <v>26</v>
      </c>
      <c r="F1306" s="43">
        <f t="shared" si="40"/>
        <v>0.4642857142857143</v>
      </c>
      <c r="G1306" s="40">
        <v>5</v>
      </c>
      <c r="H1306" s="40"/>
      <c r="I1306" s="43">
        <f t="shared" si="41"/>
        <v>0</v>
      </c>
      <c r="J1306" s="40">
        <v>61</v>
      </c>
    </row>
    <row r="1307" spans="1:10" x14ac:dyDescent="0.35">
      <c r="A1307" s="40" t="s">
        <v>108</v>
      </c>
      <c r="B1307" s="40" t="s">
        <v>109</v>
      </c>
      <c r="C1307" s="40" t="s">
        <v>113</v>
      </c>
      <c r="D1307" s="40">
        <v>8</v>
      </c>
      <c r="E1307" s="40">
        <v>2</v>
      </c>
      <c r="F1307" s="43">
        <f t="shared" si="40"/>
        <v>0.25</v>
      </c>
      <c r="G1307" s="40">
        <v>3</v>
      </c>
      <c r="H1307" s="40">
        <v>2</v>
      </c>
      <c r="I1307" s="43">
        <f t="shared" si="41"/>
        <v>0.66666666666666663</v>
      </c>
      <c r="J1307" s="40">
        <v>11</v>
      </c>
    </row>
    <row r="1308" spans="1:10" x14ac:dyDescent="0.35">
      <c r="A1308" s="40" t="s">
        <v>108</v>
      </c>
      <c r="B1308" s="40" t="s">
        <v>109</v>
      </c>
      <c r="C1308" s="40" t="s">
        <v>114</v>
      </c>
      <c r="D1308" s="40">
        <v>5</v>
      </c>
      <c r="E1308" s="40">
        <v>4</v>
      </c>
      <c r="F1308" s="43">
        <f t="shared" si="40"/>
        <v>0.8</v>
      </c>
      <c r="G1308" s="40">
        <v>1</v>
      </c>
      <c r="H1308" s="40">
        <v>1</v>
      </c>
      <c r="I1308" s="43">
        <f t="shared" si="41"/>
        <v>1</v>
      </c>
      <c r="J1308" s="40">
        <v>6</v>
      </c>
    </row>
    <row r="1309" spans="1:10" x14ac:dyDescent="0.35">
      <c r="A1309" s="40" t="s">
        <v>108</v>
      </c>
      <c r="B1309" s="40" t="s">
        <v>109</v>
      </c>
      <c r="C1309" s="40" t="s">
        <v>115</v>
      </c>
      <c r="D1309" s="40">
        <v>89</v>
      </c>
      <c r="E1309" s="40">
        <v>50</v>
      </c>
      <c r="F1309" s="43">
        <f t="shared" si="40"/>
        <v>0.5617977528089888</v>
      </c>
      <c r="G1309" s="40">
        <v>17</v>
      </c>
      <c r="H1309" s="40">
        <v>7</v>
      </c>
      <c r="I1309" s="43">
        <f t="shared" si="41"/>
        <v>0.41176470588235292</v>
      </c>
      <c r="J1309" s="40">
        <v>106</v>
      </c>
    </row>
    <row r="1310" spans="1:10" x14ac:dyDescent="0.35">
      <c r="A1310" s="40" t="s">
        <v>108</v>
      </c>
      <c r="B1310" s="40" t="s">
        <v>109</v>
      </c>
      <c r="C1310" s="40" t="s">
        <v>116</v>
      </c>
      <c r="D1310" s="40">
        <v>52</v>
      </c>
      <c r="E1310" s="40">
        <v>24</v>
      </c>
      <c r="F1310" s="43">
        <f t="shared" si="40"/>
        <v>0.46153846153846156</v>
      </c>
      <c r="G1310" s="40">
        <v>11</v>
      </c>
      <c r="H1310" s="40">
        <v>5</v>
      </c>
      <c r="I1310" s="43">
        <f t="shared" si="41"/>
        <v>0.45454545454545453</v>
      </c>
      <c r="J1310" s="40">
        <v>63</v>
      </c>
    </row>
    <row r="1311" spans="1:10" x14ac:dyDescent="0.35">
      <c r="A1311" s="40" t="s">
        <v>108</v>
      </c>
      <c r="B1311" s="40" t="s">
        <v>109</v>
      </c>
      <c r="C1311" s="40" t="s">
        <v>2297</v>
      </c>
      <c r="D1311" s="40">
        <v>33</v>
      </c>
      <c r="E1311" s="40">
        <v>17</v>
      </c>
      <c r="F1311" s="43">
        <f t="shared" si="40"/>
        <v>0.51515151515151514</v>
      </c>
      <c r="G1311" s="40">
        <v>4</v>
      </c>
      <c r="H1311" s="40">
        <v>1</v>
      </c>
      <c r="I1311" s="43">
        <f t="shared" si="41"/>
        <v>0.25</v>
      </c>
      <c r="J1311" s="40">
        <v>37</v>
      </c>
    </row>
    <row r="1312" spans="1:10" x14ac:dyDescent="0.35">
      <c r="A1312" s="40" t="s">
        <v>108</v>
      </c>
      <c r="B1312" s="40" t="s">
        <v>109</v>
      </c>
      <c r="C1312" s="40" t="s">
        <v>2298</v>
      </c>
      <c r="D1312" s="40">
        <v>100</v>
      </c>
      <c r="E1312" s="40">
        <v>46</v>
      </c>
      <c r="F1312" s="43">
        <f t="shared" si="40"/>
        <v>0.46</v>
      </c>
      <c r="G1312" s="40">
        <v>21</v>
      </c>
      <c r="H1312" s="40">
        <v>4</v>
      </c>
      <c r="I1312" s="43">
        <f t="shared" si="41"/>
        <v>0.19047619047619047</v>
      </c>
      <c r="J1312" s="40">
        <v>121</v>
      </c>
    </row>
    <row r="1313" spans="1:10" x14ac:dyDescent="0.35">
      <c r="A1313" s="40" t="s">
        <v>108</v>
      </c>
      <c r="B1313" s="40" t="s">
        <v>109</v>
      </c>
      <c r="C1313" s="40" t="s">
        <v>2299</v>
      </c>
      <c r="D1313" s="40">
        <v>41</v>
      </c>
      <c r="E1313" s="40">
        <v>23</v>
      </c>
      <c r="F1313" s="43">
        <f t="shared" si="40"/>
        <v>0.56097560975609762</v>
      </c>
      <c r="G1313" s="40">
        <v>6</v>
      </c>
      <c r="H1313" s="40">
        <v>1</v>
      </c>
      <c r="I1313" s="43">
        <f t="shared" si="41"/>
        <v>0.16666666666666666</v>
      </c>
      <c r="J1313" s="40">
        <v>47</v>
      </c>
    </row>
    <row r="1314" spans="1:10" x14ac:dyDescent="0.35">
      <c r="A1314" s="40" t="s">
        <v>108</v>
      </c>
      <c r="B1314" s="40" t="s">
        <v>109</v>
      </c>
      <c r="C1314" s="40" t="s">
        <v>2300</v>
      </c>
      <c r="D1314" s="40">
        <v>8</v>
      </c>
      <c r="E1314" s="40">
        <v>3</v>
      </c>
      <c r="F1314" s="43">
        <f t="shared" si="40"/>
        <v>0.375</v>
      </c>
      <c r="G1314" s="40">
        <v>5</v>
      </c>
      <c r="H1314" s="40">
        <v>1</v>
      </c>
      <c r="I1314" s="43">
        <f t="shared" si="41"/>
        <v>0.2</v>
      </c>
      <c r="J1314" s="40">
        <v>13</v>
      </c>
    </row>
    <row r="1315" spans="1:10" x14ac:dyDescent="0.35">
      <c r="A1315" s="40" t="s">
        <v>108</v>
      </c>
      <c r="B1315" s="40" t="s">
        <v>109</v>
      </c>
      <c r="C1315" s="40" t="s">
        <v>2301</v>
      </c>
      <c r="D1315" s="40">
        <v>4</v>
      </c>
      <c r="E1315" s="40">
        <v>1</v>
      </c>
      <c r="F1315" s="43">
        <f t="shared" si="40"/>
        <v>0.25</v>
      </c>
      <c r="G1315" s="40">
        <v>2</v>
      </c>
      <c r="H1315" s="40">
        <v>1</v>
      </c>
      <c r="I1315" s="43">
        <f t="shared" si="41"/>
        <v>0.5</v>
      </c>
      <c r="J1315" s="40">
        <v>6</v>
      </c>
    </row>
    <row r="1316" spans="1:10" x14ac:dyDescent="0.35">
      <c r="A1316" s="40" t="s">
        <v>108</v>
      </c>
      <c r="B1316" s="40" t="s">
        <v>109</v>
      </c>
      <c r="C1316" s="40" t="s">
        <v>2302</v>
      </c>
      <c r="D1316" s="40">
        <v>74</v>
      </c>
      <c r="E1316" s="40">
        <v>36</v>
      </c>
      <c r="F1316" s="43">
        <f t="shared" si="40"/>
        <v>0.48648648648648651</v>
      </c>
      <c r="G1316" s="40">
        <v>14</v>
      </c>
      <c r="H1316" s="40">
        <v>4</v>
      </c>
      <c r="I1316" s="43">
        <f t="shared" si="41"/>
        <v>0.2857142857142857</v>
      </c>
      <c r="J1316" s="40">
        <v>88</v>
      </c>
    </row>
    <row r="1317" spans="1:10" x14ac:dyDescent="0.35">
      <c r="A1317" s="40" t="s">
        <v>108</v>
      </c>
      <c r="B1317" s="40" t="s">
        <v>109</v>
      </c>
      <c r="C1317" s="40" t="s">
        <v>2303</v>
      </c>
      <c r="D1317" s="40">
        <v>36</v>
      </c>
      <c r="E1317" s="40">
        <v>23</v>
      </c>
      <c r="F1317" s="43">
        <f t="shared" si="40"/>
        <v>0.63888888888888884</v>
      </c>
      <c r="G1317" s="40">
        <v>3</v>
      </c>
      <c r="H1317" s="40">
        <v>1</v>
      </c>
      <c r="I1317" s="43">
        <f t="shared" si="41"/>
        <v>0.33333333333333331</v>
      </c>
      <c r="J1317" s="40">
        <v>39</v>
      </c>
    </row>
    <row r="1318" spans="1:10" x14ac:dyDescent="0.35">
      <c r="A1318" s="40" t="s">
        <v>108</v>
      </c>
      <c r="B1318" s="40" t="s">
        <v>117</v>
      </c>
      <c r="C1318" s="40" t="s">
        <v>118</v>
      </c>
      <c r="D1318" s="40">
        <v>3</v>
      </c>
      <c r="E1318" s="40"/>
      <c r="F1318" s="43">
        <f t="shared" si="40"/>
        <v>0</v>
      </c>
      <c r="G1318" s="40">
        <v>4</v>
      </c>
      <c r="H1318" s="40">
        <v>3</v>
      </c>
      <c r="I1318" s="43">
        <f t="shared" si="41"/>
        <v>0.75</v>
      </c>
      <c r="J1318" s="40">
        <v>7</v>
      </c>
    </row>
    <row r="1319" spans="1:10" x14ac:dyDescent="0.35">
      <c r="A1319" s="40" t="s">
        <v>108</v>
      </c>
      <c r="B1319" s="40" t="s">
        <v>117</v>
      </c>
      <c r="C1319" s="40" t="s">
        <v>119</v>
      </c>
      <c r="D1319" s="40">
        <v>9</v>
      </c>
      <c r="E1319" s="40">
        <v>3</v>
      </c>
      <c r="F1319" s="43">
        <f t="shared" si="40"/>
        <v>0.33333333333333331</v>
      </c>
      <c r="G1319" s="40">
        <v>5</v>
      </c>
      <c r="H1319" s="40">
        <v>1</v>
      </c>
      <c r="I1319" s="43">
        <f t="shared" si="41"/>
        <v>0.2</v>
      </c>
      <c r="J1319" s="40">
        <v>14</v>
      </c>
    </row>
    <row r="1320" spans="1:10" x14ac:dyDescent="0.35">
      <c r="A1320" s="40" t="s">
        <v>108</v>
      </c>
      <c r="B1320" s="40" t="s">
        <v>117</v>
      </c>
      <c r="C1320" s="40" t="s">
        <v>120</v>
      </c>
      <c r="D1320" s="40">
        <v>14</v>
      </c>
      <c r="E1320" s="40">
        <v>5</v>
      </c>
      <c r="F1320" s="43">
        <f t="shared" si="40"/>
        <v>0.35714285714285715</v>
      </c>
      <c r="G1320" s="40">
        <v>11</v>
      </c>
      <c r="H1320" s="40">
        <v>4</v>
      </c>
      <c r="I1320" s="43">
        <f t="shared" si="41"/>
        <v>0.36363636363636365</v>
      </c>
      <c r="J1320" s="40">
        <v>25</v>
      </c>
    </row>
    <row r="1321" spans="1:10" x14ac:dyDescent="0.35">
      <c r="A1321" s="40" t="s">
        <v>108</v>
      </c>
      <c r="B1321" s="40" t="s">
        <v>117</v>
      </c>
      <c r="C1321" s="40" t="s">
        <v>121</v>
      </c>
      <c r="D1321" s="40">
        <v>14</v>
      </c>
      <c r="E1321" s="40">
        <v>5</v>
      </c>
      <c r="F1321" s="43">
        <f t="shared" si="40"/>
        <v>0.35714285714285715</v>
      </c>
      <c r="G1321" s="40">
        <v>36</v>
      </c>
      <c r="H1321" s="40">
        <v>19</v>
      </c>
      <c r="I1321" s="43">
        <f t="shared" si="41"/>
        <v>0.52777777777777779</v>
      </c>
      <c r="J1321" s="40">
        <v>50</v>
      </c>
    </row>
    <row r="1322" spans="1:10" x14ac:dyDescent="0.35">
      <c r="A1322" s="40" t="s">
        <v>108</v>
      </c>
      <c r="B1322" s="40" t="s">
        <v>117</v>
      </c>
      <c r="C1322" s="40" t="s">
        <v>122</v>
      </c>
      <c r="D1322" s="40">
        <v>1</v>
      </c>
      <c r="E1322" s="40">
        <v>1</v>
      </c>
      <c r="F1322" s="43">
        <f t="shared" si="40"/>
        <v>1</v>
      </c>
      <c r="G1322" s="40">
        <v>2</v>
      </c>
      <c r="H1322" s="40">
        <v>1</v>
      </c>
      <c r="I1322" s="43">
        <f t="shared" si="41"/>
        <v>0.5</v>
      </c>
      <c r="J1322" s="40">
        <v>3</v>
      </c>
    </row>
    <row r="1323" spans="1:10" x14ac:dyDescent="0.35">
      <c r="A1323" s="40" t="s">
        <v>108</v>
      </c>
      <c r="B1323" s="40" t="s">
        <v>117</v>
      </c>
      <c r="C1323" s="40" t="s">
        <v>703</v>
      </c>
      <c r="D1323" s="40">
        <v>1</v>
      </c>
      <c r="E1323" s="40"/>
      <c r="F1323" s="43">
        <f t="shared" si="40"/>
        <v>0</v>
      </c>
      <c r="G1323" s="40"/>
      <c r="H1323" s="40"/>
      <c r="I1323" s="43"/>
      <c r="J1323" s="40">
        <v>1</v>
      </c>
    </row>
    <row r="1324" spans="1:10" x14ac:dyDescent="0.35">
      <c r="A1324" s="40" t="s">
        <v>108</v>
      </c>
      <c r="B1324" s="40" t="s">
        <v>117</v>
      </c>
      <c r="C1324" s="40" t="s">
        <v>123</v>
      </c>
      <c r="D1324" s="40">
        <v>6</v>
      </c>
      <c r="E1324" s="40">
        <v>2</v>
      </c>
      <c r="F1324" s="43">
        <f t="shared" si="40"/>
        <v>0.33333333333333331</v>
      </c>
      <c r="G1324" s="40">
        <v>16</v>
      </c>
      <c r="H1324" s="40">
        <v>5</v>
      </c>
      <c r="I1324" s="43">
        <f t="shared" si="41"/>
        <v>0.3125</v>
      </c>
      <c r="J1324" s="40">
        <v>22</v>
      </c>
    </row>
    <row r="1325" spans="1:10" x14ac:dyDescent="0.35">
      <c r="A1325" s="40" t="s">
        <v>108</v>
      </c>
      <c r="B1325" s="40" t="s">
        <v>117</v>
      </c>
      <c r="C1325" s="40" t="s">
        <v>704</v>
      </c>
      <c r="D1325" s="40">
        <v>3</v>
      </c>
      <c r="E1325" s="40">
        <v>1</v>
      </c>
      <c r="F1325" s="43">
        <f t="shared" si="40"/>
        <v>0.33333333333333331</v>
      </c>
      <c r="G1325" s="40">
        <v>1</v>
      </c>
      <c r="H1325" s="40"/>
      <c r="I1325" s="43">
        <f t="shared" si="41"/>
        <v>0</v>
      </c>
      <c r="J1325" s="40">
        <v>4</v>
      </c>
    </row>
    <row r="1326" spans="1:10" x14ac:dyDescent="0.35">
      <c r="A1326" s="40" t="s">
        <v>108</v>
      </c>
      <c r="B1326" s="40" t="s">
        <v>117</v>
      </c>
      <c r="C1326" s="40" t="s">
        <v>124</v>
      </c>
      <c r="D1326" s="40">
        <v>1</v>
      </c>
      <c r="E1326" s="40">
        <v>1</v>
      </c>
      <c r="F1326" s="43">
        <f t="shared" si="40"/>
        <v>1</v>
      </c>
      <c r="G1326" s="40">
        <v>12</v>
      </c>
      <c r="H1326" s="40">
        <v>6</v>
      </c>
      <c r="I1326" s="43">
        <f t="shared" si="41"/>
        <v>0.5</v>
      </c>
      <c r="J1326" s="40">
        <v>13</v>
      </c>
    </row>
    <row r="1327" spans="1:10" x14ac:dyDescent="0.35">
      <c r="A1327" s="40" t="s">
        <v>108</v>
      </c>
      <c r="B1327" s="40" t="s">
        <v>117</v>
      </c>
      <c r="C1327" s="40" t="s">
        <v>125</v>
      </c>
      <c r="D1327" s="40">
        <v>25</v>
      </c>
      <c r="E1327" s="40">
        <v>12</v>
      </c>
      <c r="F1327" s="43">
        <f t="shared" si="40"/>
        <v>0.48</v>
      </c>
      <c r="G1327" s="40">
        <v>7</v>
      </c>
      <c r="H1327" s="40">
        <v>2</v>
      </c>
      <c r="I1327" s="43">
        <f t="shared" si="41"/>
        <v>0.2857142857142857</v>
      </c>
      <c r="J1327" s="40">
        <v>32</v>
      </c>
    </row>
    <row r="1328" spans="1:10" x14ac:dyDescent="0.35">
      <c r="A1328" s="40" t="s">
        <v>108</v>
      </c>
      <c r="B1328" s="40" t="s">
        <v>117</v>
      </c>
      <c r="C1328" s="40" t="s">
        <v>126</v>
      </c>
      <c r="D1328" s="40">
        <v>12</v>
      </c>
      <c r="E1328" s="40">
        <v>6</v>
      </c>
      <c r="F1328" s="43">
        <f t="shared" si="40"/>
        <v>0.5</v>
      </c>
      <c r="G1328" s="40">
        <v>9</v>
      </c>
      <c r="H1328" s="40">
        <v>5</v>
      </c>
      <c r="I1328" s="43">
        <f t="shared" si="41"/>
        <v>0.55555555555555558</v>
      </c>
      <c r="J1328" s="40">
        <v>21</v>
      </c>
    </row>
    <row r="1329" spans="1:10" x14ac:dyDescent="0.35">
      <c r="A1329" s="40" t="s">
        <v>108</v>
      </c>
      <c r="B1329" s="40" t="s">
        <v>117</v>
      </c>
      <c r="C1329" s="40" t="s">
        <v>705</v>
      </c>
      <c r="D1329" s="40">
        <v>3</v>
      </c>
      <c r="E1329" s="40">
        <v>1</v>
      </c>
      <c r="F1329" s="43">
        <f t="shared" si="40"/>
        <v>0.33333333333333331</v>
      </c>
      <c r="G1329" s="40">
        <v>4</v>
      </c>
      <c r="H1329" s="40"/>
      <c r="I1329" s="43">
        <f t="shared" si="41"/>
        <v>0</v>
      </c>
      <c r="J1329" s="40">
        <v>7</v>
      </c>
    </row>
    <row r="1330" spans="1:10" x14ac:dyDescent="0.35">
      <c r="A1330" s="40" t="s">
        <v>108</v>
      </c>
      <c r="B1330" s="40" t="s">
        <v>117</v>
      </c>
      <c r="C1330" s="40" t="s">
        <v>2304</v>
      </c>
      <c r="D1330" s="40">
        <v>7</v>
      </c>
      <c r="E1330" s="40">
        <v>3</v>
      </c>
      <c r="F1330" s="43">
        <f t="shared" si="40"/>
        <v>0.42857142857142855</v>
      </c>
      <c r="G1330" s="40">
        <v>3</v>
      </c>
      <c r="H1330" s="40">
        <v>2</v>
      </c>
      <c r="I1330" s="43">
        <f t="shared" si="41"/>
        <v>0.66666666666666663</v>
      </c>
      <c r="J1330" s="40">
        <v>10</v>
      </c>
    </row>
    <row r="1331" spans="1:10" x14ac:dyDescent="0.35">
      <c r="A1331" s="40" t="s">
        <v>108</v>
      </c>
      <c r="B1331" s="40" t="s">
        <v>117</v>
      </c>
      <c r="C1331" s="40" t="s">
        <v>2305</v>
      </c>
      <c r="D1331" s="40">
        <v>7</v>
      </c>
      <c r="E1331" s="40">
        <v>1</v>
      </c>
      <c r="F1331" s="43">
        <f t="shared" si="40"/>
        <v>0.14285714285714285</v>
      </c>
      <c r="G1331" s="40">
        <v>4</v>
      </c>
      <c r="H1331" s="40">
        <v>2</v>
      </c>
      <c r="I1331" s="43">
        <f t="shared" si="41"/>
        <v>0.5</v>
      </c>
      <c r="J1331" s="40">
        <v>11</v>
      </c>
    </row>
    <row r="1332" spans="1:10" x14ac:dyDescent="0.35">
      <c r="A1332" s="40" t="s">
        <v>108</v>
      </c>
      <c r="B1332" s="40" t="s">
        <v>117</v>
      </c>
      <c r="C1332" s="40" t="s">
        <v>2306</v>
      </c>
      <c r="D1332" s="40">
        <v>4</v>
      </c>
      <c r="E1332" s="40">
        <v>1</v>
      </c>
      <c r="F1332" s="43">
        <f t="shared" si="40"/>
        <v>0.25</v>
      </c>
      <c r="G1332" s="40"/>
      <c r="H1332" s="40"/>
      <c r="I1332" s="43"/>
      <c r="J1332" s="40">
        <v>4</v>
      </c>
    </row>
    <row r="1333" spans="1:10" x14ac:dyDescent="0.35">
      <c r="A1333" s="40" t="s">
        <v>108</v>
      </c>
      <c r="B1333" s="40" t="s">
        <v>117</v>
      </c>
      <c r="C1333" s="40" t="s">
        <v>2307</v>
      </c>
      <c r="D1333" s="40">
        <v>13</v>
      </c>
      <c r="E1333" s="40">
        <v>7</v>
      </c>
      <c r="F1333" s="43">
        <f t="shared" si="40"/>
        <v>0.53846153846153844</v>
      </c>
      <c r="G1333" s="40">
        <v>41</v>
      </c>
      <c r="H1333" s="40">
        <v>19</v>
      </c>
      <c r="I1333" s="43">
        <f t="shared" si="41"/>
        <v>0.46341463414634149</v>
      </c>
      <c r="J1333" s="40">
        <v>54</v>
      </c>
    </row>
    <row r="1334" spans="1:10" x14ac:dyDescent="0.35">
      <c r="A1334" s="40" t="s">
        <v>108</v>
      </c>
      <c r="B1334" s="40" t="s">
        <v>117</v>
      </c>
      <c r="C1334" s="40" t="s">
        <v>2308</v>
      </c>
      <c r="D1334" s="40">
        <v>5</v>
      </c>
      <c r="E1334" s="40">
        <v>5</v>
      </c>
      <c r="F1334" s="43">
        <f t="shared" si="40"/>
        <v>1</v>
      </c>
      <c r="G1334" s="40"/>
      <c r="H1334" s="40"/>
      <c r="I1334" s="43"/>
      <c r="J1334" s="40">
        <v>5</v>
      </c>
    </row>
    <row r="1335" spans="1:10" x14ac:dyDescent="0.35">
      <c r="A1335" s="40" t="s">
        <v>108</v>
      </c>
      <c r="B1335" s="40" t="s">
        <v>117</v>
      </c>
      <c r="C1335" s="40" t="s">
        <v>2309</v>
      </c>
      <c r="D1335" s="40">
        <v>2</v>
      </c>
      <c r="E1335" s="40">
        <v>1</v>
      </c>
      <c r="F1335" s="43">
        <f t="shared" si="40"/>
        <v>0.5</v>
      </c>
      <c r="G1335" s="40"/>
      <c r="H1335" s="40"/>
      <c r="I1335" s="43"/>
      <c r="J1335" s="40">
        <v>2</v>
      </c>
    </row>
    <row r="1336" spans="1:10" x14ac:dyDescent="0.35">
      <c r="A1336" s="40" t="s">
        <v>108</v>
      </c>
      <c r="B1336" s="40" t="s">
        <v>117</v>
      </c>
      <c r="C1336" s="40" t="s">
        <v>2310</v>
      </c>
      <c r="D1336" s="40">
        <v>12</v>
      </c>
      <c r="E1336" s="40">
        <v>6</v>
      </c>
      <c r="F1336" s="43">
        <f t="shared" si="40"/>
        <v>0.5</v>
      </c>
      <c r="G1336" s="40">
        <v>13</v>
      </c>
      <c r="H1336" s="40">
        <v>3</v>
      </c>
      <c r="I1336" s="43">
        <f t="shared" si="41"/>
        <v>0.23076923076923078</v>
      </c>
      <c r="J1336" s="40">
        <v>25</v>
      </c>
    </row>
    <row r="1337" spans="1:10" x14ac:dyDescent="0.35">
      <c r="A1337" s="40" t="s">
        <v>108</v>
      </c>
      <c r="B1337" s="40" t="s">
        <v>117</v>
      </c>
      <c r="C1337" s="40" t="s">
        <v>2311</v>
      </c>
      <c r="D1337" s="40">
        <v>1</v>
      </c>
      <c r="E1337" s="40">
        <v>1</v>
      </c>
      <c r="F1337" s="43">
        <f t="shared" si="40"/>
        <v>1</v>
      </c>
      <c r="G1337" s="40">
        <v>4</v>
      </c>
      <c r="H1337" s="40">
        <v>2</v>
      </c>
      <c r="I1337" s="43">
        <f t="shared" si="41"/>
        <v>0.5</v>
      </c>
      <c r="J1337" s="40">
        <v>5</v>
      </c>
    </row>
    <row r="1338" spans="1:10" x14ac:dyDescent="0.35">
      <c r="A1338" s="40" t="s">
        <v>108</v>
      </c>
      <c r="B1338" s="40" t="s">
        <v>117</v>
      </c>
      <c r="C1338" s="40" t="s">
        <v>2312</v>
      </c>
      <c r="D1338" s="40">
        <v>15</v>
      </c>
      <c r="E1338" s="40">
        <v>7</v>
      </c>
      <c r="F1338" s="43">
        <f t="shared" si="40"/>
        <v>0.46666666666666667</v>
      </c>
      <c r="G1338" s="40">
        <v>8</v>
      </c>
      <c r="H1338" s="40">
        <v>4</v>
      </c>
      <c r="I1338" s="43">
        <f t="shared" si="41"/>
        <v>0.5</v>
      </c>
      <c r="J1338" s="40">
        <v>23</v>
      </c>
    </row>
    <row r="1339" spans="1:10" x14ac:dyDescent="0.35">
      <c r="A1339" s="40" t="s">
        <v>108</v>
      </c>
      <c r="B1339" s="40" t="s">
        <v>117</v>
      </c>
      <c r="C1339" s="40" t="s">
        <v>2313</v>
      </c>
      <c r="D1339" s="40">
        <v>12</v>
      </c>
      <c r="E1339" s="40">
        <v>3</v>
      </c>
      <c r="F1339" s="43">
        <f t="shared" si="40"/>
        <v>0.25</v>
      </c>
      <c r="G1339" s="40">
        <v>5</v>
      </c>
      <c r="H1339" s="40">
        <v>2</v>
      </c>
      <c r="I1339" s="43">
        <f t="shared" si="41"/>
        <v>0.4</v>
      </c>
      <c r="J1339" s="40">
        <v>17</v>
      </c>
    </row>
    <row r="1340" spans="1:10" x14ac:dyDescent="0.35">
      <c r="A1340" s="40" t="s">
        <v>108</v>
      </c>
      <c r="B1340" s="40" t="s">
        <v>88</v>
      </c>
      <c r="C1340" s="40" t="s">
        <v>127</v>
      </c>
      <c r="D1340" s="40">
        <v>19</v>
      </c>
      <c r="E1340" s="40">
        <v>10</v>
      </c>
      <c r="F1340" s="43">
        <f t="shared" si="40"/>
        <v>0.52631578947368418</v>
      </c>
      <c r="G1340" s="40">
        <v>3</v>
      </c>
      <c r="H1340" s="40">
        <v>2</v>
      </c>
      <c r="I1340" s="43">
        <f t="shared" si="41"/>
        <v>0.66666666666666663</v>
      </c>
      <c r="J1340" s="40">
        <v>22</v>
      </c>
    </row>
    <row r="1341" spans="1:10" x14ac:dyDescent="0.35">
      <c r="A1341" s="40" t="s">
        <v>108</v>
      </c>
      <c r="B1341" s="40" t="s">
        <v>88</v>
      </c>
      <c r="C1341" s="40" t="s">
        <v>2314</v>
      </c>
      <c r="D1341" s="40">
        <v>18</v>
      </c>
      <c r="E1341" s="40">
        <v>13</v>
      </c>
      <c r="F1341" s="43">
        <f t="shared" si="40"/>
        <v>0.72222222222222221</v>
      </c>
      <c r="G1341" s="40">
        <v>3</v>
      </c>
      <c r="H1341" s="40">
        <v>1</v>
      </c>
      <c r="I1341" s="43">
        <f t="shared" si="41"/>
        <v>0.33333333333333331</v>
      </c>
      <c r="J1341" s="40">
        <v>21</v>
      </c>
    </row>
    <row r="1342" spans="1:10" x14ac:dyDescent="0.35">
      <c r="A1342" s="40" t="s">
        <v>108</v>
      </c>
      <c r="B1342" s="40" t="s">
        <v>128</v>
      </c>
      <c r="C1342" s="40" t="s">
        <v>129</v>
      </c>
      <c r="D1342" s="40">
        <v>15</v>
      </c>
      <c r="E1342" s="40">
        <v>4</v>
      </c>
      <c r="F1342" s="43">
        <f t="shared" si="40"/>
        <v>0.26666666666666666</v>
      </c>
      <c r="G1342" s="40">
        <v>3</v>
      </c>
      <c r="H1342" s="40"/>
      <c r="I1342" s="43">
        <f t="shared" si="41"/>
        <v>0</v>
      </c>
      <c r="J1342" s="40">
        <v>18</v>
      </c>
    </row>
    <row r="1343" spans="1:10" x14ac:dyDescent="0.35">
      <c r="A1343" s="40" t="s">
        <v>108</v>
      </c>
      <c r="B1343" s="40" t="s">
        <v>128</v>
      </c>
      <c r="C1343" s="40" t="s">
        <v>2315</v>
      </c>
      <c r="D1343" s="40">
        <v>17</v>
      </c>
      <c r="E1343" s="40">
        <v>2</v>
      </c>
      <c r="F1343" s="43">
        <f t="shared" si="40"/>
        <v>0.11764705882352941</v>
      </c>
      <c r="G1343" s="40">
        <v>13</v>
      </c>
      <c r="H1343" s="40">
        <v>1</v>
      </c>
      <c r="I1343" s="43">
        <f t="shared" si="41"/>
        <v>7.6923076923076927E-2</v>
      </c>
      <c r="J1343" s="40">
        <v>30</v>
      </c>
    </row>
    <row r="1344" spans="1:10" x14ac:dyDescent="0.35">
      <c r="A1344" s="40" t="s">
        <v>108</v>
      </c>
      <c r="B1344" s="40" t="s">
        <v>128</v>
      </c>
      <c r="C1344" s="40" t="s">
        <v>2316</v>
      </c>
      <c r="D1344" s="40">
        <v>10</v>
      </c>
      <c r="E1344" s="40">
        <v>2</v>
      </c>
      <c r="F1344" s="43">
        <f t="shared" si="40"/>
        <v>0.2</v>
      </c>
      <c r="G1344" s="40">
        <v>4</v>
      </c>
      <c r="H1344" s="40"/>
      <c r="I1344" s="43">
        <f t="shared" si="41"/>
        <v>0</v>
      </c>
      <c r="J1344" s="40">
        <v>14</v>
      </c>
    </row>
    <row r="1345" spans="1:10" x14ac:dyDescent="0.35">
      <c r="A1345" s="40" t="s">
        <v>108</v>
      </c>
      <c r="B1345" s="40" t="s">
        <v>128</v>
      </c>
      <c r="C1345" s="40" t="s">
        <v>2317</v>
      </c>
      <c r="D1345" s="40">
        <v>6</v>
      </c>
      <c r="E1345" s="40"/>
      <c r="F1345" s="43">
        <f t="shared" si="40"/>
        <v>0</v>
      </c>
      <c r="G1345" s="40">
        <v>2</v>
      </c>
      <c r="H1345" s="40"/>
      <c r="I1345" s="43">
        <f t="shared" si="41"/>
        <v>0</v>
      </c>
      <c r="J1345" s="40">
        <v>8</v>
      </c>
    </row>
    <row r="1346" spans="1:10" x14ac:dyDescent="0.35">
      <c r="A1346" s="40" t="s">
        <v>108</v>
      </c>
      <c r="B1346" s="40" t="s">
        <v>128</v>
      </c>
      <c r="C1346" s="40" t="s">
        <v>2318</v>
      </c>
      <c r="D1346" s="40">
        <v>15</v>
      </c>
      <c r="E1346" s="40">
        <v>3</v>
      </c>
      <c r="F1346" s="43">
        <f t="shared" si="40"/>
        <v>0.2</v>
      </c>
      <c r="G1346" s="40">
        <v>2</v>
      </c>
      <c r="H1346" s="40">
        <v>1</v>
      </c>
      <c r="I1346" s="43">
        <f t="shared" si="41"/>
        <v>0.5</v>
      </c>
      <c r="J1346" s="40">
        <v>17</v>
      </c>
    </row>
    <row r="1347" spans="1:10" x14ac:dyDescent="0.35">
      <c r="A1347" s="40" t="s">
        <v>108</v>
      </c>
      <c r="B1347" s="40" t="s">
        <v>128</v>
      </c>
      <c r="C1347" s="40" t="s">
        <v>2319</v>
      </c>
      <c r="D1347" s="40">
        <v>12</v>
      </c>
      <c r="E1347" s="40">
        <v>1</v>
      </c>
      <c r="F1347" s="43">
        <f t="shared" si="40"/>
        <v>8.3333333333333329E-2</v>
      </c>
      <c r="G1347" s="40">
        <v>5</v>
      </c>
      <c r="H1347" s="40"/>
      <c r="I1347" s="43">
        <f t="shared" si="41"/>
        <v>0</v>
      </c>
      <c r="J1347" s="40">
        <v>17</v>
      </c>
    </row>
    <row r="1348" spans="1:10" x14ac:dyDescent="0.35">
      <c r="A1348" s="40" t="s">
        <v>108</v>
      </c>
      <c r="B1348" s="40" t="s">
        <v>128</v>
      </c>
      <c r="C1348" s="40" t="s">
        <v>2320</v>
      </c>
      <c r="D1348" s="40">
        <v>8</v>
      </c>
      <c r="E1348" s="40">
        <v>2</v>
      </c>
      <c r="F1348" s="43">
        <f t="shared" ref="F1348:F1411" si="42">E1348/D1348</f>
        <v>0.25</v>
      </c>
      <c r="G1348" s="40">
        <v>3</v>
      </c>
      <c r="H1348" s="40"/>
      <c r="I1348" s="43">
        <f t="shared" ref="I1348:I1411" si="43">H1348/G1348</f>
        <v>0</v>
      </c>
      <c r="J1348" s="40">
        <v>11</v>
      </c>
    </row>
    <row r="1349" spans="1:10" x14ac:dyDescent="0.35">
      <c r="A1349" s="40" t="s">
        <v>130</v>
      </c>
      <c r="B1349" s="40" t="s">
        <v>47</v>
      </c>
      <c r="C1349" s="40" t="s">
        <v>706</v>
      </c>
      <c r="D1349" s="40">
        <v>26</v>
      </c>
      <c r="E1349" s="40">
        <v>10</v>
      </c>
      <c r="F1349" s="43">
        <f t="shared" si="42"/>
        <v>0.38461538461538464</v>
      </c>
      <c r="G1349" s="40">
        <v>14</v>
      </c>
      <c r="H1349" s="40">
        <v>2</v>
      </c>
      <c r="I1349" s="43">
        <f t="shared" si="43"/>
        <v>0.14285714285714285</v>
      </c>
      <c r="J1349" s="40">
        <v>40</v>
      </c>
    </row>
    <row r="1350" spans="1:10" x14ac:dyDescent="0.35">
      <c r="A1350" s="40" t="s">
        <v>130</v>
      </c>
      <c r="B1350" s="40" t="s">
        <v>47</v>
      </c>
      <c r="C1350" s="40" t="s">
        <v>2321</v>
      </c>
      <c r="D1350" s="40">
        <v>12</v>
      </c>
      <c r="E1350" s="40">
        <v>5</v>
      </c>
      <c r="F1350" s="43">
        <f t="shared" si="42"/>
        <v>0.41666666666666669</v>
      </c>
      <c r="G1350" s="40">
        <v>8</v>
      </c>
      <c r="H1350" s="40">
        <v>2</v>
      </c>
      <c r="I1350" s="43">
        <f t="shared" si="43"/>
        <v>0.25</v>
      </c>
      <c r="J1350" s="40">
        <v>20</v>
      </c>
    </row>
    <row r="1351" spans="1:10" x14ac:dyDescent="0.35">
      <c r="A1351" s="40" t="s">
        <v>130</v>
      </c>
      <c r="B1351" s="40" t="s">
        <v>47</v>
      </c>
      <c r="C1351" s="40" t="s">
        <v>2322</v>
      </c>
      <c r="D1351" s="40">
        <v>10</v>
      </c>
      <c r="E1351" s="40">
        <v>5</v>
      </c>
      <c r="F1351" s="43">
        <f t="shared" si="42"/>
        <v>0.5</v>
      </c>
      <c r="G1351" s="40">
        <v>6</v>
      </c>
      <c r="H1351" s="40"/>
      <c r="I1351" s="43">
        <f t="shared" si="43"/>
        <v>0</v>
      </c>
      <c r="J1351" s="40">
        <v>16</v>
      </c>
    </row>
    <row r="1352" spans="1:10" x14ac:dyDescent="0.35">
      <c r="A1352" s="40" t="s">
        <v>130</v>
      </c>
      <c r="B1352" s="40" t="s">
        <v>47</v>
      </c>
      <c r="C1352" s="40" t="s">
        <v>2323</v>
      </c>
      <c r="D1352" s="40">
        <v>1</v>
      </c>
      <c r="E1352" s="40"/>
      <c r="F1352" s="43">
        <f t="shared" si="42"/>
        <v>0</v>
      </c>
      <c r="G1352" s="40">
        <v>1</v>
      </c>
      <c r="H1352" s="40">
        <v>1</v>
      </c>
      <c r="I1352" s="43">
        <f t="shared" si="43"/>
        <v>1</v>
      </c>
      <c r="J1352" s="40">
        <v>2</v>
      </c>
    </row>
    <row r="1353" spans="1:10" x14ac:dyDescent="0.35">
      <c r="A1353" s="40" t="s">
        <v>130</v>
      </c>
      <c r="B1353" s="40" t="s">
        <v>48</v>
      </c>
      <c r="C1353" s="40" t="s">
        <v>131</v>
      </c>
      <c r="D1353" s="40">
        <v>10</v>
      </c>
      <c r="E1353" s="40">
        <v>5</v>
      </c>
      <c r="F1353" s="43">
        <f t="shared" si="42"/>
        <v>0.5</v>
      </c>
      <c r="G1353" s="40">
        <v>2</v>
      </c>
      <c r="H1353" s="40">
        <v>1</v>
      </c>
      <c r="I1353" s="43">
        <f t="shared" si="43"/>
        <v>0.5</v>
      </c>
      <c r="J1353" s="40">
        <v>12</v>
      </c>
    </row>
    <row r="1354" spans="1:10" x14ac:dyDescent="0.35">
      <c r="A1354" s="40" t="s">
        <v>130</v>
      </c>
      <c r="B1354" s="40" t="s">
        <v>48</v>
      </c>
      <c r="C1354" s="40" t="s">
        <v>132</v>
      </c>
      <c r="D1354" s="40">
        <v>9</v>
      </c>
      <c r="E1354" s="40">
        <v>4</v>
      </c>
      <c r="F1354" s="43">
        <f t="shared" si="42"/>
        <v>0.44444444444444442</v>
      </c>
      <c r="G1354" s="40">
        <v>1</v>
      </c>
      <c r="H1354" s="40">
        <v>1</v>
      </c>
      <c r="I1354" s="43">
        <f t="shared" si="43"/>
        <v>1</v>
      </c>
      <c r="J1354" s="40">
        <v>10</v>
      </c>
    </row>
    <row r="1355" spans="1:10" x14ac:dyDescent="0.35">
      <c r="A1355" s="40" t="s">
        <v>130</v>
      </c>
      <c r="B1355" s="40" t="s">
        <v>48</v>
      </c>
      <c r="C1355" s="40" t="s">
        <v>133</v>
      </c>
      <c r="D1355" s="40">
        <v>5</v>
      </c>
      <c r="E1355" s="40">
        <v>2</v>
      </c>
      <c r="F1355" s="43">
        <f t="shared" si="42"/>
        <v>0.4</v>
      </c>
      <c r="G1355" s="40">
        <v>8</v>
      </c>
      <c r="H1355" s="40">
        <v>2</v>
      </c>
      <c r="I1355" s="43">
        <f t="shared" si="43"/>
        <v>0.25</v>
      </c>
      <c r="J1355" s="40">
        <v>13</v>
      </c>
    </row>
    <row r="1356" spans="1:10" x14ac:dyDescent="0.35">
      <c r="A1356" s="40" t="s">
        <v>130</v>
      </c>
      <c r="B1356" s="40" t="s">
        <v>48</v>
      </c>
      <c r="C1356" s="40" t="s">
        <v>2324</v>
      </c>
      <c r="D1356" s="40">
        <v>10</v>
      </c>
      <c r="E1356" s="40">
        <v>5</v>
      </c>
      <c r="F1356" s="43">
        <f t="shared" si="42"/>
        <v>0.5</v>
      </c>
      <c r="G1356" s="40">
        <v>3</v>
      </c>
      <c r="H1356" s="40">
        <v>1</v>
      </c>
      <c r="I1356" s="43">
        <f t="shared" si="43"/>
        <v>0.33333333333333331</v>
      </c>
      <c r="J1356" s="40">
        <v>13</v>
      </c>
    </row>
    <row r="1357" spans="1:10" x14ac:dyDescent="0.35">
      <c r="A1357" s="40" t="s">
        <v>130</v>
      </c>
      <c r="B1357" s="40" t="s">
        <v>48</v>
      </c>
      <c r="C1357" s="40" t="s">
        <v>2325</v>
      </c>
      <c r="D1357" s="40">
        <v>8</v>
      </c>
      <c r="E1357" s="40">
        <v>5</v>
      </c>
      <c r="F1357" s="43">
        <f t="shared" si="42"/>
        <v>0.625</v>
      </c>
      <c r="G1357" s="40">
        <v>5</v>
      </c>
      <c r="H1357" s="40">
        <v>4</v>
      </c>
      <c r="I1357" s="43">
        <f t="shared" si="43"/>
        <v>0.8</v>
      </c>
      <c r="J1357" s="40">
        <v>13</v>
      </c>
    </row>
    <row r="1358" spans="1:10" x14ac:dyDescent="0.35">
      <c r="A1358" s="40" t="s">
        <v>130</v>
      </c>
      <c r="B1358" s="40" t="s">
        <v>48</v>
      </c>
      <c r="C1358" s="40" t="s">
        <v>2326</v>
      </c>
      <c r="D1358" s="40">
        <v>7</v>
      </c>
      <c r="E1358" s="40">
        <v>4</v>
      </c>
      <c r="F1358" s="43">
        <f t="shared" si="42"/>
        <v>0.5714285714285714</v>
      </c>
      <c r="G1358" s="40">
        <v>4</v>
      </c>
      <c r="H1358" s="40">
        <v>4</v>
      </c>
      <c r="I1358" s="43">
        <f t="shared" si="43"/>
        <v>1</v>
      </c>
      <c r="J1358" s="40">
        <v>11</v>
      </c>
    </row>
    <row r="1359" spans="1:10" x14ac:dyDescent="0.35">
      <c r="A1359" s="40" t="s">
        <v>130</v>
      </c>
      <c r="B1359" s="40" t="s">
        <v>49</v>
      </c>
      <c r="C1359" s="40" t="s">
        <v>134</v>
      </c>
      <c r="D1359" s="40">
        <v>6</v>
      </c>
      <c r="E1359" s="40">
        <v>1</v>
      </c>
      <c r="F1359" s="43">
        <f t="shared" si="42"/>
        <v>0.16666666666666666</v>
      </c>
      <c r="G1359" s="40">
        <v>8</v>
      </c>
      <c r="H1359" s="40">
        <v>1</v>
      </c>
      <c r="I1359" s="43">
        <f t="shared" si="43"/>
        <v>0.125</v>
      </c>
      <c r="J1359" s="40">
        <v>14</v>
      </c>
    </row>
    <row r="1360" spans="1:10" x14ac:dyDescent="0.35">
      <c r="A1360" s="40" t="s">
        <v>130</v>
      </c>
      <c r="B1360" s="40" t="s">
        <v>49</v>
      </c>
      <c r="C1360" s="40" t="s">
        <v>2327</v>
      </c>
      <c r="D1360" s="40">
        <v>14</v>
      </c>
      <c r="E1360" s="40">
        <v>5</v>
      </c>
      <c r="F1360" s="43">
        <f t="shared" si="42"/>
        <v>0.35714285714285715</v>
      </c>
      <c r="G1360" s="40">
        <v>7</v>
      </c>
      <c r="H1360" s="40">
        <v>4</v>
      </c>
      <c r="I1360" s="43">
        <f t="shared" si="43"/>
        <v>0.5714285714285714</v>
      </c>
      <c r="J1360" s="40">
        <v>21</v>
      </c>
    </row>
    <row r="1361" spans="1:10" x14ac:dyDescent="0.35">
      <c r="A1361" s="40" t="s">
        <v>130</v>
      </c>
      <c r="B1361" s="40" t="s">
        <v>50</v>
      </c>
      <c r="C1361" s="40" t="s">
        <v>135</v>
      </c>
      <c r="D1361" s="40">
        <v>23</v>
      </c>
      <c r="E1361" s="40">
        <v>11</v>
      </c>
      <c r="F1361" s="43">
        <f t="shared" si="42"/>
        <v>0.47826086956521741</v>
      </c>
      <c r="G1361" s="40">
        <v>15</v>
      </c>
      <c r="H1361" s="40">
        <v>8</v>
      </c>
      <c r="I1361" s="43">
        <f t="shared" si="43"/>
        <v>0.53333333333333333</v>
      </c>
      <c r="J1361" s="40">
        <v>38</v>
      </c>
    </row>
    <row r="1362" spans="1:10" x14ac:dyDescent="0.35">
      <c r="A1362" s="40" t="s">
        <v>130</v>
      </c>
      <c r="B1362" s="40" t="s">
        <v>50</v>
      </c>
      <c r="C1362" s="40" t="s">
        <v>2328</v>
      </c>
      <c r="D1362" s="40">
        <v>2</v>
      </c>
      <c r="E1362" s="40">
        <v>1</v>
      </c>
      <c r="F1362" s="43">
        <f t="shared" si="42"/>
        <v>0.5</v>
      </c>
      <c r="G1362" s="40"/>
      <c r="H1362" s="40"/>
      <c r="I1362" s="43"/>
      <c r="J1362" s="40">
        <v>2</v>
      </c>
    </row>
    <row r="1363" spans="1:10" x14ac:dyDescent="0.35">
      <c r="A1363" s="40" t="s">
        <v>130</v>
      </c>
      <c r="B1363" s="40" t="s">
        <v>50</v>
      </c>
      <c r="C1363" s="40" t="s">
        <v>2329</v>
      </c>
      <c r="D1363" s="40">
        <v>11</v>
      </c>
      <c r="E1363" s="40">
        <v>4</v>
      </c>
      <c r="F1363" s="43">
        <f t="shared" si="42"/>
        <v>0.36363636363636365</v>
      </c>
      <c r="G1363" s="40">
        <v>6</v>
      </c>
      <c r="H1363" s="40">
        <v>3</v>
      </c>
      <c r="I1363" s="43">
        <f t="shared" si="43"/>
        <v>0.5</v>
      </c>
      <c r="J1363" s="40">
        <v>17</v>
      </c>
    </row>
    <row r="1364" spans="1:10" x14ac:dyDescent="0.35">
      <c r="A1364" s="40" t="s">
        <v>130</v>
      </c>
      <c r="B1364" s="40" t="s">
        <v>50</v>
      </c>
      <c r="C1364" s="40" t="s">
        <v>2330</v>
      </c>
      <c r="D1364" s="40">
        <v>12</v>
      </c>
      <c r="E1364" s="40">
        <v>2</v>
      </c>
      <c r="F1364" s="43">
        <f t="shared" si="42"/>
        <v>0.16666666666666666</v>
      </c>
      <c r="G1364" s="40">
        <v>10</v>
      </c>
      <c r="H1364" s="40">
        <v>2</v>
      </c>
      <c r="I1364" s="43">
        <f t="shared" si="43"/>
        <v>0.2</v>
      </c>
      <c r="J1364" s="40">
        <v>22</v>
      </c>
    </row>
    <row r="1365" spans="1:10" x14ac:dyDescent="0.35">
      <c r="A1365" s="40" t="s">
        <v>130</v>
      </c>
      <c r="B1365" s="40" t="s">
        <v>50</v>
      </c>
      <c r="C1365" s="40" t="s">
        <v>2331</v>
      </c>
      <c r="D1365" s="40">
        <v>5</v>
      </c>
      <c r="E1365" s="40">
        <v>1</v>
      </c>
      <c r="F1365" s="43">
        <f t="shared" si="42"/>
        <v>0.2</v>
      </c>
      <c r="G1365" s="40">
        <v>6</v>
      </c>
      <c r="H1365" s="40">
        <v>3</v>
      </c>
      <c r="I1365" s="43">
        <f t="shared" si="43"/>
        <v>0.5</v>
      </c>
      <c r="J1365" s="40">
        <v>11</v>
      </c>
    </row>
    <row r="1366" spans="1:10" x14ac:dyDescent="0.35">
      <c r="A1366" s="40" t="s">
        <v>130</v>
      </c>
      <c r="B1366" s="40" t="s">
        <v>51</v>
      </c>
      <c r="C1366" s="40" t="s">
        <v>136</v>
      </c>
      <c r="D1366" s="40">
        <v>8</v>
      </c>
      <c r="E1366" s="40">
        <v>3</v>
      </c>
      <c r="F1366" s="43">
        <f t="shared" si="42"/>
        <v>0.375</v>
      </c>
      <c r="G1366" s="40">
        <v>6</v>
      </c>
      <c r="H1366" s="40">
        <v>1</v>
      </c>
      <c r="I1366" s="43">
        <f t="shared" si="43"/>
        <v>0.16666666666666666</v>
      </c>
      <c r="J1366" s="40">
        <v>14</v>
      </c>
    </row>
    <row r="1367" spans="1:10" x14ac:dyDescent="0.35">
      <c r="A1367" s="40" t="s">
        <v>130</v>
      </c>
      <c r="B1367" s="40" t="s">
        <v>51</v>
      </c>
      <c r="C1367" s="40" t="s">
        <v>137</v>
      </c>
      <c r="D1367" s="40">
        <v>5</v>
      </c>
      <c r="E1367" s="40"/>
      <c r="F1367" s="43">
        <f t="shared" si="42"/>
        <v>0</v>
      </c>
      <c r="G1367" s="40">
        <v>7</v>
      </c>
      <c r="H1367" s="40">
        <v>3</v>
      </c>
      <c r="I1367" s="43">
        <f t="shared" si="43"/>
        <v>0.42857142857142855</v>
      </c>
      <c r="J1367" s="40">
        <v>12</v>
      </c>
    </row>
    <row r="1368" spans="1:10" x14ac:dyDescent="0.35">
      <c r="A1368" s="40" t="s">
        <v>130</v>
      </c>
      <c r="B1368" s="40" t="s">
        <v>51</v>
      </c>
      <c r="C1368" s="40" t="s">
        <v>2332</v>
      </c>
      <c r="D1368" s="40">
        <v>6</v>
      </c>
      <c r="E1368" s="40">
        <v>1</v>
      </c>
      <c r="F1368" s="43">
        <f t="shared" si="42"/>
        <v>0.16666666666666666</v>
      </c>
      <c r="G1368" s="40">
        <v>4</v>
      </c>
      <c r="H1368" s="40">
        <v>2</v>
      </c>
      <c r="I1368" s="43">
        <f t="shared" si="43"/>
        <v>0.5</v>
      </c>
      <c r="J1368" s="40">
        <v>10</v>
      </c>
    </row>
    <row r="1369" spans="1:10" x14ac:dyDescent="0.35">
      <c r="A1369" s="40" t="s">
        <v>130</v>
      </c>
      <c r="B1369" s="40" t="s">
        <v>51</v>
      </c>
      <c r="C1369" s="40" t="s">
        <v>2333</v>
      </c>
      <c r="D1369" s="40">
        <v>2</v>
      </c>
      <c r="E1369" s="40">
        <v>1</v>
      </c>
      <c r="F1369" s="43">
        <f t="shared" si="42"/>
        <v>0.5</v>
      </c>
      <c r="G1369" s="40">
        <v>4</v>
      </c>
      <c r="H1369" s="40"/>
      <c r="I1369" s="43">
        <f t="shared" si="43"/>
        <v>0</v>
      </c>
      <c r="J1369" s="40">
        <v>6</v>
      </c>
    </row>
    <row r="1370" spans="1:10" x14ac:dyDescent="0.35">
      <c r="A1370" s="40" t="s">
        <v>130</v>
      </c>
      <c r="B1370" s="40" t="s">
        <v>52</v>
      </c>
      <c r="C1370" s="40" t="s">
        <v>138</v>
      </c>
      <c r="D1370" s="40">
        <v>9</v>
      </c>
      <c r="E1370" s="40">
        <v>1</v>
      </c>
      <c r="F1370" s="43">
        <f t="shared" si="42"/>
        <v>0.1111111111111111</v>
      </c>
      <c r="G1370" s="40">
        <v>4</v>
      </c>
      <c r="H1370" s="40">
        <v>2</v>
      </c>
      <c r="I1370" s="43">
        <f t="shared" si="43"/>
        <v>0.5</v>
      </c>
      <c r="J1370" s="40">
        <v>13</v>
      </c>
    </row>
    <row r="1371" spans="1:10" x14ac:dyDescent="0.35">
      <c r="A1371" s="40" t="s">
        <v>130</v>
      </c>
      <c r="B1371" s="40" t="s">
        <v>52</v>
      </c>
      <c r="C1371" s="40" t="s">
        <v>139</v>
      </c>
      <c r="D1371" s="40">
        <v>16</v>
      </c>
      <c r="E1371" s="40">
        <v>4</v>
      </c>
      <c r="F1371" s="43">
        <f t="shared" si="42"/>
        <v>0.25</v>
      </c>
      <c r="G1371" s="40">
        <v>14</v>
      </c>
      <c r="H1371" s="40">
        <v>4</v>
      </c>
      <c r="I1371" s="43">
        <f t="shared" si="43"/>
        <v>0.2857142857142857</v>
      </c>
      <c r="J1371" s="40">
        <v>30</v>
      </c>
    </row>
    <row r="1372" spans="1:10" x14ac:dyDescent="0.35">
      <c r="A1372" s="40" t="s">
        <v>130</v>
      </c>
      <c r="B1372" s="40" t="s">
        <v>52</v>
      </c>
      <c r="C1372" s="40" t="s">
        <v>140</v>
      </c>
      <c r="D1372" s="40">
        <v>14</v>
      </c>
      <c r="E1372" s="40">
        <v>3</v>
      </c>
      <c r="F1372" s="43">
        <f t="shared" si="42"/>
        <v>0.21428571428571427</v>
      </c>
      <c r="G1372" s="40">
        <v>12</v>
      </c>
      <c r="H1372" s="40">
        <v>2</v>
      </c>
      <c r="I1372" s="43">
        <f t="shared" si="43"/>
        <v>0.16666666666666666</v>
      </c>
      <c r="J1372" s="40">
        <v>26</v>
      </c>
    </row>
    <row r="1373" spans="1:10" x14ac:dyDescent="0.35">
      <c r="A1373" s="40" t="s">
        <v>130</v>
      </c>
      <c r="B1373" s="40" t="s">
        <v>52</v>
      </c>
      <c r="C1373" s="40" t="s">
        <v>2334</v>
      </c>
      <c r="D1373" s="40">
        <v>10</v>
      </c>
      <c r="E1373" s="40"/>
      <c r="F1373" s="43">
        <f t="shared" si="42"/>
        <v>0</v>
      </c>
      <c r="G1373" s="40">
        <v>4</v>
      </c>
      <c r="H1373" s="40">
        <v>1</v>
      </c>
      <c r="I1373" s="43">
        <f t="shared" si="43"/>
        <v>0.25</v>
      </c>
      <c r="J1373" s="40">
        <v>14</v>
      </c>
    </row>
    <row r="1374" spans="1:10" x14ac:dyDescent="0.35">
      <c r="A1374" s="40" t="s">
        <v>130</v>
      </c>
      <c r="B1374" s="40" t="s">
        <v>52</v>
      </c>
      <c r="C1374" s="40" t="s">
        <v>2335</v>
      </c>
      <c r="D1374" s="40">
        <v>7</v>
      </c>
      <c r="E1374" s="40">
        <v>1</v>
      </c>
      <c r="F1374" s="43">
        <f t="shared" si="42"/>
        <v>0.14285714285714285</v>
      </c>
      <c r="G1374" s="40">
        <v>2</v>
      </c>
      <c r="H1374" s="40"/>
      <c r="I1374" s="43">
        <f t="shared" si="43"/>
        <v>0</v>
      </c>
      <c r="J1374" s="40">
        <v>9</v>
      </c>
    </row>
    <row r="1375" spans="1:10" x14ac:dyDescent="0.35">
      <c r="A1375" s="40" t="s">
        <v>130</v>
      </c>
      <c r="B1375" s="40" t="s">
        <v>52</v>
      </c>
      <c r="C1375" s="40" t="s">
        <v>2336</v>
      </c>
      <c r="D1375" s="40">
        <v>1</v>
      </c>
      <c r="E1375" s="40"/>
      <c r="F1375" s="43">
        <f t="shared" si="42"/>
        <v>0</v>
      </c>
      <c r="G1375" s="40"/>
      <c r="H1375" s="40"/>
      <c r="I1375" s="43"/>
      <c r="J1375" s="40">
        <v>1</v>
      </c>
    </row>
    <row r="1376" spans="1:10" x14ac:dyDescent="0.35">
      <c r="A1376" s="40" t="s">
        <v>130</v>
      </c>
      <c r="B1376" s="40" t="s">
        <v>52</v>
      </c>
      <c r="C1376" s="40" t="s">
        <v>2337</v>
      </c>
      <c r="D1376" s="40">
        <v>3</v>
      </c>
      <c r="E1376" s="40">
        <v>2</v>
      </c>
      <c r="F1376" s="43">
        <f t="shared" si="42"/>
        <v>0.66666666666666663</v>
      </c>
      <c r="G1376" s="40">
        <v>5</v>
      </c>
      <c r="H1376" s="40">
        <v>3</v>
      </c>
      <c r="I1376" s="43">
        <f t="shared" si="43"/>
        <v>0.6</v>
      </c>
      <c r="J1376" s="40">
        <v>8</v>
      </c>
    </row>
    <row r="1377" spans="1:10" x14ac:dyDescent="0.35">
      <c r="A1377" s="40" t="s">
        <v>130</v>
      </c>
      <c r="B1377" s="40" t="s">
        <v>52</v>
      </c>
      <c r="C1377" s="40" t="s">
        <v>2338</v>
      </c>
      <c r="D1377" s="40">
        <v>19</v>
      </c>
      <c r="E1377" s="40">
        <v>4</v>
      </c>
      <c r="F1377" s="43">
        <f t="shared" si="42"/>
        <v>0.21052631578947367</v>
      </c>
      <c r="G1377" s="40">
        <v>15</v>
      </c>
      <c r="H1377" s="40">
        <v>2</v>
      </c>
      <c r="I1377" s="43">
        <f t="shared" si="43"/>
        <v>0.13333333333333333</v>
      </c>
      <c r="J1377" s="40">
        <v>34</v>
      </c>
    </row>
    <row r="1378" spans="1:10" x14ac:dyDescent="0.35">
      <c r="A1378" s="40" t="s">
        <v>130</v>
      </c>
      <c r="B1378" s="40" t="s">
        <v>52</v>
      </c>
      <c r="C1378" s="40" t="s">
        <v>2339</v>
      </c>
      <c r="D1378" s="40">
        <v>12</v>
      </c>
      <c r="E1378" s="40">
        <v>5</v>
      </c>
      <c r="F1378" s="43">
        <f t="shared" si="42"/>
        <v>0.41666666666666669</v>
      </c>
      <c r="G1378" s="40">
        <v>4</v>
      </c>
      <c r="H1378" s="40">
        <v>2</v>
      </c>
      <c r="I1378" s="43">
        <f t="shared" si="43"/>
        <v>0.5</v>
      </c>
      <c r="J1378" s="40">
        <v>16</v>
      </c>
    </row>
    <row r="1379" spans="1:10" x14ac:dyDescent="0.35">
      <c r="A1379" s="40" t="s">
        <v>130</v>
      </c>
      <c r="B1379" s="40" t="s">
        <v>53</v>
      </c>
      <c r="C1379" s="40" t="s">
        <v>141</v>
      </c>
      <c r="D1379" s="40">
        <v>40</v>
      </c>
      <c r="E1379" s="40">
        <v>20</v>
      </c>
      <c r="F1379" s="43">
        <f t="shared" si="42"/>
        <v>0.5</v>
      </c>
      <c r="G1379" s="40">
        <v>16</v>
      </c>
      <c r="H1379" s="40">
        <v>6</v>
      </c>
      <c r="I1379" s="43">
        <f t="shared" si="43"/>
        <v>0.375</v>
      </c>
      <c r="J1379" s="40">
        <v>56</v>
      </c>
    </row>
    <row r="1380" spans="1:10" x14ac:dyDescent="0.35">
      <c r="A1380" s="40" t="s">
        <v>130</v>
      </c>
      <c r="B1380" s="40" t="s">
        <v>53</v>
      </c>
      <c r="C1380" s="40" t="s">
        <v>707</v>
      </c>
      <c r="D1380" s="40">
        <v>13</v>
      </c>
      <c r="E1380" s="40">
        <v>6</v>
      </c>
      <c r="F1380" s="43">
        <f t="shared" si="42"/>
        <v>0.46153846153846156</v>
      </c>
      <c r="G1380" s="40">
        <v>5</v>
      </c>
      <c r="H1380" s="40">
        <v>4</v>
      </c>
      <c r="I1380" s="43">
        <f t="shared" si="43"/>
        <v>0.8</v>
      </c>
      <c r="J1380" s="40">
        <v>18</v>
      </c>
    </row>
    <row r="1381" spans="1:10" x14ac:dyDescent="0.35">
      <c r="A1381" s="40" t="s">
        <v>130</v>
      </c>
      <c r="B1381" s="40" t="s">
        <v>53</v>
      </c>
      <c r="C1381" s="40" t="s">
        <v>2340</v>
      </c>
      <c r="D1381" s="40">
        <v>11</v>
      </c>
      <c r="E1381" s="40">
        <v>7</v>
      </c>
      <c r="F1381" s="43">
        <f t="shared" si="42"/>
        <v>0.63636363636363635</v>
      </c>
      <c r="G1381" s="40">
        <v>3</v>
      </c>
      <c r="H1381" s="40"/>
      <c r="I1381" s="43">
        <f t="shared" si="43"/>
        <v>0</v>
      </c>
      <c r="J1381" s="40">
        <v>14</v>
      </c>
    </row>
    <row r="1382" spans="1:10" x14ac:dyDescent="0.35">
      <c r="A1382" s="40" t="s">
        <v>130</v>
      </c>
      <c r="B1382" s="40" t="s">
        <v>53</v>
      </c>
      <c r="C1382" s="40" t="s">
        <v>2341</v>
      </c>
      <c r="D1382" s="40">
        <v>14</v>
      </c>
      <c r="E1382" s="40">
        <v>9</v>
      </c>
      <c r="F1382" s="43">
        <f t="shared" si="42"/>
        <v>0.6428571428571429</v>
      </c>
      <c r="G1382" s="40">
        <v>4</v>
      </c>
      <c r="H1382" s="40"/>
      <c r="I1382" s="43">
        <f t="shared" si="43"/>
        <v>0</v>
      </c>
      <c r="J1382" s="40">
        <v>18</v>
      </c>
    </row>
    <row r="1383" spans="1:10" x14ac:dyDescent="0.35">
      <c r="A1383" s="40" t="s">
        <v>130</v>
      </c>
      <c r="B1383" s="40" t="s">
        <v>53</v>
      </c>
      <c r="C1383" s="40" t="s">
        <v>2342</v>
      </c>
      <c r="D1383" s="40">
        <v>7</v>
      </c>
      <c r="E1383" s="40">
        <v>3</v>
      </c>
      <c r="F1383" s="43">
        <f t="shared" si="42"/>
        <v>0.42857142857142855</v>
      </c>
      <c r="G1383" s="40">
        <v>1</v>
      </c>
      <c r="H1383" s="40"/>
      <c r="I1383" s="43">
        <f t="shared" si="43"/>
        <v>0</v>
      </c>
      <c r="J1383" s="40">
        <v>8</v>
      </c>
    </row>
    <row r="1384" spans="1:10" x14ac:dyDescent="0.35">
      <c r="A1384" s="40" t="s">
        <v>130</v>
      </c>
      <c r="B1384" s="40" t="s">
        <v>53</v>
      </c>
      <c r="C1384" s="40" t="s">
        <v>2343</v>
      </c>
      <c r="D1384" s="40">
        <v>8</v>
      </c>
      <c r="E1384" s="40">
        <v>3</v>
      </c>
      <c r="F1384" s="43">
        <f t="shared" si="42"/>
        <v>0.375</v>
      </c>
      <c r="G1384" s="40">
        <v>6</v>
      </c>
      <c r="H1384" s="40">
        <v>5</v>
      </c>
      <c r="I1384" s="43">
        <f t="shared" si="43"/>
        <v>0.83333333333333337</v>
      </c>
      <c r="J1384" s="40">
        <v>14</v>
      </c>
    </row>
    <row r="1385" spans="1:10" x14ac:dyDescent="0.35">
      <c r="A1385" s="40" t="s">
        <v>130</v>
      </c>
      <c r="B1385" s="40" t="s">
        <v>53</v>
      </c>
      <c r="C1385" s="40" t="s">
        <v>2344</v>
      </c>
      <c r="D1385" s="40">
        <v>5</v>
      </c>
      <c r="E1385" s="40">
        <v>1</v>
      </c>
      <c r="F1385" s="43">
        <f t="shared" si="42"/>
        <v>0.2</v>
      </c>
      <c r="G1385" s="40">
        <v>5</v>
      </c>
      <c r="H1385" s="40">
        <v>1</v>
      </c>
      <c r="I1385" s="43">
        <f t="shared" si="43"/>
        <v>0.2</v>
      </c>
      <c r="J1385" s="40">
        <v>10</v>
      </c>
    </row>
    <row r="1386" spans="1:10" x14ac:dyDescent="0.35">
      <c r="A1386" s="40" t="s">
        <v>130</v>
      </c>
      <c r="B1386" s="40" t="s">
        <v>54</v>
      </c>
      <c r="C1386" s="40" t="s">
        <v>142</v>
      </c>
      <c r="D1386" s="40">
        <v>6</v>
      </c>
      <c r="E1386" s="40">
        <v>2</v>
      </c>
      <c r="F1386" s="43">
        <f t="shared" si="42"/>
        <v>0.33333333333333331</v>
      </c>
      <c r="G1386" s="40">
        <v>6</v>
      </c>
      <c r="H1386" s="40">
        <v>1</v>
      </c>
      <c r="I1386" s="43">
        <f t="shared" si="43"/>
        <v>0.16666666666666666</v>
      </c>
      <c r="J1386" s="40">
        <v>12</v>
      </c>
    </row>
    <row r="1387" spans="1:10" x14ac:dyDescent="0.35">
      <c r="A1387" s="40" t="s">
        <v>130</v>
      </c>
      <c r="B1387" s="40" t="s">
        <v>54</v>
      </c>
      <c r="C1387" s="40" t="s">
        <v>143</v>
      </c>
      <c r="D1387" s="40">
        <v>18</v>
      </c>
      <c r="E1387" s="40">
        <v>7</v>
      </c>
      <c r="F1387" s="43">
        <f t="shared" si="42"/>
        <v>0.3888888888888889</v>
      </c>
      <c r="G1387" s="40">
        <v>9</v>
      </c>
      <c r="H1387" s="40">
        <v>3</v>
      </c>
      <c r="I1387" s="43">
        <f t="shared" si="43"/>
        <v>0.33333333333333331</v>
      </c>
      <c r="J1387" s="40">
        <v>27</v>
      </c>
    </row>
    <row r="1388" spans="1:10" x14ac:dyDescent="0.35">
      <c r="A1388" s="40" t="s">
        <v>130</v>
      </c>
      <c r="B1388" s="40" t="s">
        <v>54</v>
      </c>
      <c r="C1388" s="40" t="s">
        <v>708</v>
      </c>
      <c r="D1388" s="40">
        <v>2</v>
      </c>
      <c r="E1388" s="40"/>
      <c r="F1388" s="43">
        <f t="shared" si="42"/>
        <v>0</v>
      </c>
      <c r="G1388" s="40">
        <v>3</v>
      </c>
      <c r="H1388" s="40">
        <v>1</v>
      </c>
      <c r="I1388" s="43">
        <f t="shared" si="43"/>
        <v>0.33333333333333331</v>
      </c>
      <c r="J1388" s="40">
        <v>5</v>
      </c>
    </row>
    <row r="1389" spans="1:10" x14ac:dyDescent="0.35">
      <c r="A1389" s="40" t="s">
        <v>130</v>
      </c>
      <c r="B1389" s="40" t="s">
        <v>54</v>
      </c>
      <c r="C1389" s="40" t="s">
        <v>709</v>
      </c>
      <c r="D1389" s="40">
        <v>11</v>
      </c>
      <c r="E1389" s="40">
        <v>5</v>
      </c>
      <c r="F1389" s="43">
        <f t="shared" si="42"/>
        <v>0.45454545454545453</v>
      </c>
      <c r="G1389" s="40">
        <v>6</v>
      </c>
      <c r="H1389" s="40">
        <v>1</v>
      </c>
      <c r="I1389" s="43">
        <f t="shared" si="43"/>
        <v>0.16666666666666666</v>
      </c>
      <c r="J1389" s="40">
        <v>17</v>
      </c>
    </row>
    <row r="1390" spans="1:10" x14ac:dyDescent="0.35">
      <c r="A1390" s="40" t="s">
        <v>130</v>
      </c>
      <c r="B1390" s="40" t="s">
        <v>54</v>
      </c>
      <c r="C1390" s="40" t="s">
        <v>144</v>
      </c>
      <c r="D1390" s="40">
        <v>14</v>
      </c>
      <c r="E1390" s="40">
        <v>6</v>
      </c>
      <c r="F1390" s="43">
        <f t="shared" si="42"/>
        <v>0.42857142857142855</v>
      </c>
      <c r="G1390" s="40">
        <v>2</v>
      </c>
      <c r="H1390" s="40">
        <v>1</v>
      </c>
      <c r="I1390" s="43">
        <f t="shared" si="43"/>
        <v>0.5</v>
      </c>
      <c r="J1390" s="40">
        <v>16</v>
      </c>
    </row>
    <row r="1391" spans="1:10" x14ac:dyDescent="0.35">
      <c r="A1391" s="40" t="s">
        <v>130</v>
      </c>
      <c r="B1391" s="40" t="s">
        <v>54</v>
      </c>
      <c r="C1391" s="40" t="s">
        <v>145</v>
      </c>
      <c r="D1391" s="40">
        <v>12</v>
      </c>
      <c r="E1391" s="40">
        <v>5</v>
      </c>
      <c r="F1391" s="43">
        <f t="shared" si="42"/>
        <v>0.41666666666666669</v>
      </c>
      <c r="G1391" s="40">
        <v>18</v>
      </c>
      <c r="H1391" s="40">
        <v>4</v>
      </c>
      <c r="I1391" s="43">
        <f t="shared" si="43"/>
        <v>0.22222222222222221</v>
      </c>
      <c r="J1391" s="40">
        <v>30</v>
      </c>
    </row>
    <row r="1392" spans="1:10" x14ac:dyDescent="0.35">
      <c r="A1392" s="40" t="s">
        <v>130</v>
      </c>
      <c r="B1392" s="40" t="s">
        <v>54</v>
      </c>
      <c r="C1392" s="40" t="s">
        <v>146</v>
      </c>
      <c r="D1392" s="40">
        <v>9</v>
      </c>
      <c r="E1392" s="40">
        <v>2</v>
      </c>
      <c r="F1392" s="43">
        <f t="shared" si="42"/>
        <v>0.22222222222222221</v>
      </c>
      <c r="G1392" s="40">
        <v>2</v>
      </c>
      <c r="H1392" s="40">
        <v>1</v>
      </c>
      <c r="I1392" s="43">
        <f t="shared" si="43"/>
        <v>0.5</v>
      </c>
      <c r="J1392" s="40">
        <v>11</v>
      </c>
    </row>
    <row r="1393" spans="1:10" x14ac:dyDescent="0.35">
      <c r="A1393" s="40" t="s">
        <v>130</v>
      </c>
      <c r="B1393" s="40" t="s">
        <v>54</v>
      </c>
      <c r="C1393" s="40" t="s">
        <v>147</v>
      </c>
      <c r="D1393" s="40">
        <v>1</v>
      </c>
      <c r="E1393" s="40"/>
      <c r="F1393" s="43">
        <f t="shared" si="42"/>
        <v>0</v>
      </c>
      <c r="G1393" s="40">
        <v>5</v>
      </c>
      <c r="H1393" s="40"/>
      <c r="I1393" s="43">
        <f t="shared" si="43"/>
        <v>0</v>
      </c>
      <c r="J1393" s="40">
        <v>6</v>
      </c>
    </row>
    <row r="1394" spans="1:10" x14ac:dyDescent="0.35">
      <c r="A1394" s="40" t="s">
        <v>130</v>
      </c>
      <c r="B1394" s="40" t="s">
        <v>54</v>
      </c>
      <c r="C1394" s="40" t="s">
        <v>148</v>
      </c>
      <c r="D1394" s="40">
        <v>8</v>
      </c>
      <c r="E1394" s="40">
        <v>3</v>
      </c>
      <c r="F1394" s="43">
        <f t="shared" si="42"/>
        <v>0.375</v>
      </c>
      <c r="G1394" s="40">
        <v>3</v>
      </c>
      <c r="H1394" s="40"/>
      <c r="I1394" s="43">
        <f t="shared" si="43"/>
        <v>0</v>
      </c>
      <c r="J1394" s="40">
        <v>11</v>
      </c>
    </row>
    <row r="1395" spans="1:10" x14ac:dyDescent="0.35">
      <c r="A1395" s="40" t="s">
        <v>130</v>
      </c>
      <c r="B1395" s="40" t="s">
        <v>54</v>
      </c>
      <c r="C1395" s="40" t="s">
        <v>2345</v>
      </c>
      <c r="D1395" s="40">
        <v>4</v>
      </c>
      <c r="E1395" s="40"/>
      <c r="F1395" s="43">
        <f t="shared" si="42"/>
        <v>0</v>
      </c>
      <c r="G1395" s="40">
        <v>8</v>
      </c>
      <c r="H1395" s="40">
        <v>1</v>
      </c>
      <c r="I1395" s="43">
        <f t="shared" si="43"/>
        <v>0.125</v>
      </c>
      <c r="J1395" s="40">
        <v>12</v>
      </c>
    </row>
    <row r="1396" spans="1:10" x14ac:dyDescent="0.35">
      <c r="A1396" s="40" t="s">
        <v>130</v>
      </c>
      <c r="B1396" s="40" t="s">
        <v>54</v>
      </c>
      <c r="C1396" s="40" t="s">
        <v>2346</v>
      </c>
      <c r="D1396" s="40">
        <v>16</v>
      </c>
      <c r="E1396" s="40">
        <v>8</v>
      </c>
      <c r="F1396" s="43">
        <f t="shared" si="42"/>
        <v>0.5</v>
      </c>
      <c r="G1396" s="40">
        <v>13</v>
      </c>
      <c r="H1396" s="40">
        <v>7</v>
      </c>
      <c r="I1396" s="43">
        <f t="shared" si="43"/>
        <v>0.53846153846153844</v>
      </c>
      <c r="J1396" s="40">
        <v>29</v>
      </c>
    </row>
    <row r="1397" spans="1:10" x14ac:dyDescent="0.35">
      <c r="A1397" s="40" t="s">
        <v>130</v>
      </c>
      <c r="B1397" s="40" t="s">
        <v>54</v>
      </c>
      <c r="C1397" s="40" t="s">
        <v>2347</v>
      </c>
      <c r="D1397" s="40"/>
      <c r="E1397" s="40"/>
      <c r="F1397" s="43"/>
      <c r="G1397" s="40">
        <v>1</v>
      </c>
      <c r="H1397" s="40">
        <v>1</v>
      </c>
      <c r="I1397" s="43">
        <f t="shared" si="43"/>
        <v>1</v>
      </c>
      <c r="J1397" s="40">
        <v>1</v>
      </c>
    </row>
    <row r="1398" spans="1:10" x14ac:dyDescent="0.35">
      <c r="A1398" s="40" t="s">
        <v>130</v>
      </c>
      <c r="B1398" s="40" t="s">
        <v>54</v>
      </c>
      <c r="C1398" s="40" t="s">
        <v>2348</v>
      </c>
      <c r="D1398" s="40">
        <v>11</v>
      </c>
      <c r="E1398" s="40">
        <v>4</v>
      </c>
      <c r="F1398" s="43">
        <f t="shared" si="42"/>
        <v>0.36363636363636365</v>
      </c>
      <c r="G1398" s="40">
        <v>4</v>
      </c>
      <c r="H1398" s="40">
        <v>2</v>
      </c>
      <c r="I1398" s="43">
        <f t="shared" si="43"/>
        <v>0.5</v>
      </c>
      <c r="J1398" s="40">
        <v>15</v>
      </c>
    </row>
    <row r="1399" spans="1:10" x14ac:dyDescent="0.35">
      <c r="A1399" s="40" t="s">
        <v>130</v>
      </c>
      <c r="B1399" s="40" t="s">
        <v>54</v>
      </c>
      <c r="C1399" s="40" t="s">
        <v>2349</v>
      </c>
      <c r="D1399" s="40">
        <v>1</v>
      </c>
      <c r="E1399" s="40">
        <v>1</v>
      </c>
      <c r="F1399" s="43">
        <f t="shared" si="42"/>
        <v>1</v>
      </c>
      <c r="G1399" s="40"/>
      <c r="H1399" s="40"/>
      <c r="I1399" s="43"/>
      <c r="J1399" s="40">
        <v>1</v>
      </c>
    </row>
    <row r="1400" spans="1:10" x14ac:dyDescent="0.35">
      <c r="A1400" s="40" t="s">
        <v>130</v>
      </c>
      <c r="B1400" s="40" t="s">
        <v>54</v>
      </c>
      <c r="C1400" s="40" t="s">
        <v>2350</v>
      </c>
      <c r="D1400" s="40">
        <v>4</v>
      </c>
      <c r="E1400" s="40"/>
      <c r="F1400" s="43">
        <f t="shared" si="42"/>
        <v>0</v>
      </c>
      <c r="G1400" s="40">
        <v>1</v>
      </c>
      <c r="H1400" s="40"/>
      <c r="I1400" s="43">
        <f t="shared" si="43"/>
        <v>0</v>
      </c>
      <c r="J1400" s="40">
        <v>5</v>
      </c>
    </row>
    <row r="1401" spans="1:10" x14ac:dyDescent="0.35">
      <c r="A1401" s="40" t="s">
        <v>130</v>
      </c>
      <c r="B1401" s="40" t="s">
        <v>54</v>
      </c>
      <c r="C1401" s="40" t="s">
        <v>2351</v>
      </c>
      <c r="D1401" s="40">
        <v>2</v>
      </c>
      <c r="E1401" s="40"/>
      <c r="F1401" s="43">
        <f t="shared" si="42"/>
        <v>0</v>
      </c>
      <c r="G1401" s="40">
        <v>1</v>
      </c>
      <c r="H1401" s="40"/>
      <c r="I1401" s="43">
        <f t="shared" si="43"/>
        <v>0</v>
      </c>
      <c r="J1401" s="40">
        <v>3</v>
      </c>
    </row>
    <row r="1402" spans="1:10" x14ac:dyDescent="0.35">
      <c r="A1402" s="40" t="s">
        <v>130</v>
      </c>
      <c r="B1402" s="40" t="s">
        <v>54</v>
      </c>
      <c r="C1402" s="40" t="s">
        <v>2352</v>
      </c>
      <c r="D1402" s="40">
        <v>8</v>
      </c>
      <c r="E1402" s="40">
        <v>3</v>
      </c>
      <c r="F1402" s="43">
        <f t="shared" si="42"/>
        <v>0.375</v>
      </c>
      <c r="G1402" s="40">
        <v>20</v>
      </c>
      <c r="H1402" s="40">
        <v>6</v>
      </c>
      <c r="I1402" s="43">
        <f t="shared" si="43"/>
        <v>0.3</v>
      </c>
      <c r="J1402" s="40">
        <v>28</v>
      </c>
    </row>
    <row r="1403" spans="1:10" x14ac:dyDescent="0.35">
      <c r="A1403" s="40" t="s">
        <v>130</v>
      </c>
      <c r="B1403" s="40" t="s">
        <v>54</v>
      </c>
      <c r="C1403" s="40" t="s">
        <v>2353</v>
      </c>
      <c r="D1403" s="40">
        <v>5</v>
      </c>
      <c r="E1403" s="40">
        <v>1</v>
      </c>
      <c r="F1403" s="43">
        <f t="shared" si="42"/>
        <v>0.2</v>
      </c>
      <c r="G1403" s="40">
        <v>9</v>
      </c>
      <c r="H1403" s="40">
        <v>5</v>
      </c>
      <c r="I1403" s="43">
        <f t="shared" si="43"/>
        <v>0.55555555555555558</v>
      </c>
      <c r="J1403" s="40">
        <v>14</v>
      </c>
    </row>
    <row r="1404" spans="1:10" x14ac:dyDescent="0.35">
      <c r="A1404" s="40" t="s">
        <v>130</v>
      </c>
      <c r="B1404" s="40" t="s">
        <v>54</v>
      </c>
      <c r="C1404" s="40" t="s">
        <v>2354</v>
      </c>
      <c r="D1404" s="40">
        <v>9</v>
      </c>
      <c r="E1404" s="40">
        <v>3</v>
      </c>
      <c r="F1404" s="43">
        <f t="shared" si="42"/>
        <v>0.33333333333333331</v>
      </c>
      <c r="G1404" s="40">
        <v>6</v>
      </c>
      <c r="H1404" s="40">
        <v>3</v>
      </c>
      <c r="I1404" s="43">
        <f t="shared" si="43"/>
        <v>0.5</v>
      </c>
      <c r="J1404" s="40">
        <v>15</v>
      </c>
    </row>
    <row r="1405" spans="1:10" x14ac:dyDescent="0.35">
      <c r="A1405" s="40" t="s">
        <v>130</v>
      </c>
      <c r="B1405" s="40" t="s">
        <v>54</v>
      </c>
      <c r="C1405" s="40" t="s">
        <v>2355</v>
      </c>
      <c r="D1405" s="40">
        <v>5</v>
      </c>
      <c r="E1405" s="40"/>
      <c r="F1405" s="43">
        <f t="shared" si="42"/>
        <v>0</v>
      </c>
      <c r="G1405" s="40">
        <v>3</v>
      </c>
      <c r="H1405" s="40"/>
      <c r="I1405" s="43">
        <f t="shared" si="43"/>
        <v>0</v>
      </c>
      <c r="J1405" s="40">
        <v>8</v>
      </c>
    </row>
    <row r="1406" spans="1:10" x14ac:dyDescent="0.35">
      <c r="A1406" s="40" t="s">
        <v>130</v>
      </c>
      <c r="B1406" s="40" t="s">
        <v>54</v>
      </c>
      <c r="C1406" s="40" t="s">
        <v>2356</v>
      </c>
      <c r="D1406" s="40">
        <v>10</v>
      </c>
      <c r="E1406" s="40">
        <v>2</v>
      </c>
      <c r="F1406" s="43">
        <f t="shared" si="42"/>
        <v>0.2</v>
      </c>
      <c r="G1406" s="40">
        <v>4</v>
      </c>
      <c r="H1406" s="40">
        <v>1</v>
      </c>
      <c r="I1406" s="43">
        <f t="shared" si="43"/>
        <v>0.25</v>
      </c>
      <c r="J1406" s="40">
        <v>14</v>
      </c>
    </row>
    <row r="1407" spans="1:10" x14ac:dyDescent="0.35">
      <c r="A1407" s="40" t="s">
        <v>130</v>
      </c>
      <c r="B1407" s="40" t="s">
        <v>149</v>
      </c>
      <c r="C1407" s="40" t="s">
        <v>150</v>
      </c>
      <c r="D1407" s="40">
        <v>16</v>
      </c>
      <c r="E1407" s="40">
        <v>8</v>
      </c>
      <c r="F1407" s="43">
        <f t="shared" si="42"/>
        <v>0.5</v>
      </c>
      <c r="G1407" s="40">
        <v>20</v>
      </c>
      <c r="H1407" s="40">
        <v>8</v>
      </c>
      <c r="I1407" s="43">
        <f t="shared" si="43"/>
        <v>0.4</v>
      </c>
      <c r="J1407" s="40">
        <v>36</v>
      </c>
    </row>
    <row r="1408" spans="1:10" x14ac:dyDescent="0.35">
      <c r="A1408" s="40" t="s">
        <v>130</v>
      </c>
      <c r="B1408" s="40" t="s">
        <v>149</v>
      </c>
      <c r="C1408" s="40" t="s">
        <v>2357</v>
      </c>
      <c r="D1408" s="40">
        <v>17</v>
      </c>
      <c r="E1408" s="40">
        <v>10</v>
      </c>
      <c r="F1408" s="43">
        <f t="shared" si="42"/>
        <v>0.58823529411764708</v>
      </c>
      <c r="G1408" s="40">
        <v>15</v>
      </c>
      <c r="H1408" s="40">
        <v>4</v>
      </c>
      <c r="I1408" s="43">
        <f t="shared" si="43"/>
        <v>0.26666666666666666</v>
      </c>
      <c r="J1408" s="40">
        <v>32</v>
      </c>
    </row>
    <row r="1409" spans="1:10" x14ac:dyDescent="0.35">
      <c r="A1409" s="40" t="s">
        <v>130</v>
      </c>
      <c r="B1409" s="40" t="s">
        <v>151</v>
      </c>
      <c r="C1409" s="40" t="s">
        <v>152</v>
      </c>
      <c r="D1409" s="40">
        <v>9</v>
      </c>
      <c r="E1409" s="40"/>
      <c r="F1409" s="43">
        <f t="shared" si="42"/>
        <v>0</v>
      </c>
      <c r="G1409" s="40">
        <v>19</v>
      </c>
      <c r="H1409" s="40">
        <v>2</v>
      </c>
      <c r="I1409" s="43">
        <f t="shared" si="43"/>
        <v>0.10526315789473684</v>
      </c>
      <c r="J1409" s="40">
        <v>28</v>
      </c>
    </row>
    <row r="1410" spans="1:10" x14ac:dyDescent="0.35">
      <c r="A1410" s="40" t="s">
        <v>130</v>
      </c>
      <c r="B1410" s="40" t="s">
        <v>151</v>
      </c>
      <c r="C1410" s="40" t="s">
        <v>2358</v>
      </c>
      <c r="D1410" s="40">
        <v>16</v>
      </c>
      <c r="E1410" s="40">
        <v>2</v>
      </c>
      <c r="F1410" s="43">
        <f t="shared" si="42"/>
        <v>0.125</v>
      </c>
      <c r="G1410" s="40">
        <v>16</v>
      </c>
      <c r="H1410" s="40">
        <v>2</v>
      </c>
      <c r="I1410" s="43">
        <f t="shared" si="43"/>
        <v>0.125</v>
      </c>
      <c r="J1410" s="40">
        <v>32</v>
      </c>
    </row>
    <row r="1411" spans="1:10" x14ac:dyDescent="0.35">
      <c r="A1411" s="40" t="s">
        <v>130</v>
      </c>
      <c r="B1411" s="40" t="s">
        <v>151</v>
      </c>
      <c r="C1411" s="40" t="s">
        <v>2359</v>
      </c>
      <c r="D1411" s="40">
        <v>11</v>
      </c>
      <c r="E1411" s="40"/>
      <c r="F1411" s="43">
        <f t="shared" si="42"/>
        <v>0</v>
      </c>
      <c r="G1411" s="40">
        <v>9</v>
      </c>
      <c r="H1411" s="40"/>
      <c r="I1411" s="43">
        <f t="shared" si="43"/>
        <v>0</v>
      </c>
      <c r="J1411" s="40">
        <v>20</v>
      </c>
    </row>
    <row r="1412" spans="1:10" x14ac:dyDescent="0.35">
      <c r="A1412" s="40" t="s">
        <v>130</v>
      </c>
      <c r="B1412" s="40" t="s">
        <v>329</v>
      </c>
      <c r="C1412" s="40" t="s">
        <v>710</v>
      </c>
      <c r="D1412" s="40">
        <v>3</v>
      </c>
      <c r="E1412" s="40">
        <v>2</v>
      </c>
      <c r="F1412" s="43">
        <f t="shared" ref="F1412:F1475" si="44">E1412/D1412</f>
        <v>0.66666666666666663</v>
      </c>
      <c r="G1412" s="40">
        <v>3</v>
      </c>
      <c r="H1412" s="40">
        <v>3</v>
      </c>
      <c r="I1412" s="43">
        <f t="shared" ref="I1412:I1475" si="45">H1412/G1412</f>
        <v>1</v>
      </c>
      <c r="J1412" s="40">
        <v>6</v>
      </c>
    </row>
    <row r="1413" spans="1:10" x14ac:dyDescent="0.35">
      <c r="A1413" s="40" t="s">
        <v>130</v>
      </c>
      <c r="B1413" s="40" t="s">
        <v>57</v>
      </c>
      <c r="C1413" s="40" t="s">
        <v>711</v>
      </c>
      <c r="D1413" s="40">
        <v>25</v>
      </c>
      <c r="E1413" s="40">
        <v>9</v>
      </c>
      <c r="F1413" s="43">
        <f t="shared" si="44"/>
        <v>0.36</v>
      </c>
      <c r="G1413" s="40">
        <v>11</v>
      </c>
      <c r="H1413" s="40">
        <v>6</v>
      </c>
      <c r="I1413" s="43">
        <f t="shared" si="45"/>
        <v>0.54545454545454541</v>
      </c>
      <c r="J1413" s="40">
        <v>36</v>
      </c>
    </row>
    <row r="1414" spans="1:10" x14ac:dyDescent="0.35">
      <c r="A1414" s="40" t="s">
        <v>130</v>
      </c>
      <c r="B1414" s="40" t="s">
        <v>57</v>
      </c>
      <c r="C1414" s="40" t="s">
        <v>2360</v>
      </c>
      <c r="D1414" s="40">
        <v>13</v>
      </c>
      <c r="E1414" s="40">
        <v>5</v>
      </c>
      <c r="F1414" s="43">
        <f t="shared" si="44"/>
        <v>0.38461538461538464</v>
      </c>
      <c r="G1414" s="40">
        <v>3</v>
      </c>
      <c r="H1414" s="40">
        <v>1</v>
      </c>
      <c r="I1414" s="43">
        <f t="shared" si="45"/>
        <v>0.33333333333333331</v>
      </c>
      <c r="J1414" s="40">
        <v>16</v>
      </c>
    </row>
    <row r="1415" spans="1:10" x14ac:dyDescent="0.35">
      <c r="A1415" s="40" t="s">
        <v>130</v>
      </c>
      <c r="B1415" s="40" t="s">
        <v>58</v>
      </c>
      <c r="C1415" s="40" t="s">
        <v>153</v>
      </c>
      <c r="D1415" s="40">
        <v>29</v>
      </c>
      <c r="E1415" s="40">
        <v>15</v>
      </c>
      <c r="F1415" s="43">
        <f t="shared" si="44"/>
        <v>0.51724137931034486</v>
      </c>
      <c r="G1415" s="40">
        <v>2</v>
      </c>
      <c r="H1415" s="40">
        <v>2</v>
      </c>
      <c r="I1415" s="43">
        <f t="shared" si="45"/>
        <v>1</v>
      </c>
      <c r="J1415" s="40">
        <v>31</v>
      </c>
    </row>
    <row r="1416" spans="1:10" x14ac:dyDescent="0.35">
      <c r="A1416" s="40" t="s">
        <v>130</v>
      </c>
      <c r="B1416" s="40" t="s">
        <v>58</v>
      </c>
      <c r="C1416" s="40" t="s">
        <v>2361</v>
      </c>
      <c r="D1416" s="40">
        <v>22</v>
      </c>
      <c r="E1416" s="40">
        <v>8</v>
      </c>
      <c r="F1416" s="43">
        <f t="shared" si="44"/>
        <v>0.36363636363636365</v>
      </c>
      <c r="G1416" s="40">
        <v>5</v>
      </c>
      <c r="H1416" s="40"/>
      <c r="I1416" s="43">
        <f t="shared" si="45"/>
        <v>0</v>
      </c>
      <c r="J1416" s="40">
        <v>27</v>
      </c>
    </row>
    <row r="1417" spans="1:10" x14ac:dyDescent="0.35">
      <c r="A1417" s="40" t="s">
        <v>130</v>
      </c>
      <c r="B1417" s="40" t="s">
        <v>59</v>
      </c>
      <c r="C1417" s="40" t="s">
        <v>154</v>
      </c>
      <c r="D1417" s="40">
        <v>14</v>
      </c>
      <c r="E1417" s="40">
        <v>7</v>
      </c>
      <c r="F1417" s="43">
        <f t="shared" si="44"/>
        <v>0.5</v>
      </c>
      <c r="G1417" s="40">
        <v>7</v>
      </c>
      <c r="H1417" s="40">
        <v>1</v>
      </c>
      <c r="I1417" s="43">
        <f t="shared" si="45"/>
        <v>0.14285714285714285</v>
      </c>
      <c r="J1417" s="40">
        <v>21</v>
      </c>
    </row>
    <row r="1418" spans="1:10" x14ac:dyDescent="0.35">
      <c r="A1418" s="40" t="s">
        <v>130</v>
      </c>
      <c r="B1418" s="40" t="s">
        <v>59</v>
      </c>
      <c r="C1418" s="40" t="s">
        <v>155</v>
      </c>
      <c r="D1418" s="40">
        <v>20</v>
      </c>
      <c r="E1418" s="40">
        <v>11</v>
      </c>
      <c r="F1418" s="43">
        <f t="shared" si="44"/>
        <v>0.55000000000000004</v>
      </c>
      <c r="G1418" s="40">
        <v>5</v>
      </c>
      <c r="H1418" s="40">
        <v>1</v>
      </c>
      <c r="I1418" s="43">
        <f t="shared" si="45"/>
        <v>0.2</v>
      </c>
      <c r="J1418" s="40">
        <v>25</v>
      </c>
    </row>
    <row r="1419" spans="1:10" x14ac:dyDescent="0.35">
      <c r="A1419" s="40" t="s">
        <v>130</v>
      </c>
      <c r="B1419" s="40" t="s">
        <v>59</v>
      </c>
      <c r="C1419" s="40" t="s">
        <v>156</v>
      </c>
      <c r="D1419" s="40">
        <v>10</v>
      </c>
      <c r="E1419" s="40">
        <v>3</v>
      </c>
      <c r="F1419" s="43">
        <f t="shared" si="44"/>
        <v>0.3</v>
      </c>
      <c r="G1419" s="40">
        <v>9</v>
      </c>
      <c r="H1419" s="40">
        <v>3</v>
      </c>
      <c r="I1419" s="43">
        <f t="shared" si="45"/>
        <v>0.33333333333333331</v>
      </c>
      <c r="J1419" s="40">
        <v>19</v>
      </c>
    </row>
    <row r="1420" spans="1:10" x14ac:dyDescent="0.35">
      <c r="A1420" s="40" t="s">
        <v>130</v>
      </c>
      <c r="B1420" s="40" t="s">
        <v>59</v>
      </c>
      <c r="C1420" s="40" t="s">
        <v>157</v>
      </c>
      <c r="D1420" s="40">
        <v>13</v>
      </c>
      <c r="E1420" s="40">
        <v>3</v>
      </c>
      <c r="F1420" s="43">
        <f t="shared" si="44"/>
        <v>0.23076923076923078</v>
      </c>
      <c r="G1420" s="40">
        <v>8</v>
      </c>
      <c r="H1420" s="40">
        <v>5</v>
      </c>
      <c r="I1420" s="43">
        <f t="shared" si="45"/>
        <v>0.625</v>
      </c>
      <c r="J1420" s="40">
        <v>21</v>
      </c>
    </row>
    <row r="1421" spans="1:10" x14ac:dyDescent="0.35">
      <c r="A1421" s="40" t="s">
        <v>130</v>
      </c>
      <c r="B1421" s="40" t="s">
        <v>59</v>
      </c>
      <c r="C1421" s="40" t="s">
        <v>158</v>
      </c>
      <c r="D1421" s="40">
        <v>9</v>
      </c>
      <c r="E1421" s="40">
        <v>4</v>
      </c>
      <c r="F1421" s="43">
        <f t="shared" si="44"/>
        <v>0.44444444444444442</v>
      </c>
      <c r="G1421" s="40">
        <v>2</v>
      </c>
      <c r="H1421" s="40"/>
      <c r="I1421" s="43">
        <f t="shared" si="45"/>
        <v>0</v>
      </c>
      <c r="J1421" s="40">
        <v>11</v>
      </c>
    </row>
    <row r="1422" spans="1:10" x14ac:dyDescent="0.35">
      <c r="A1422" s="40" t="s">
        <v>130</v>
      </c>
      <c r="B1422" s="40" t="s">
        <v>59</v>
      </c>
      <c r="C1422" s="40" t="s">
        <v>159</v>
      </c>
      <c r="D1422" s="40">
        <v>11</v>
      </c>
      <c r="E1422" s="40">
        <v>4</v>
      </c>
      <c r="F1422" s="43">
        <f t="shared" si="44"/>
        <v>0.36363636363636365</v>
      </c>
      <c r="G1422" s="40">
        <v>15</v>
      </c>
      <c r="H1422" s="40">
        <v>6</v>
      </c>
      <c r="I1422" s="43">
        <f t="shared" si="45"/>
        <v>0.4</v>
      </c>
      <c r="J1422" s="40">
        <v>26</v>
      </c>
    </row>
    <row r="1423" spans="1:10" x14ac:dyDescent="0.35">
      <c r="A1423" s="40" t="s">
        <v>130</v>
      </c>
      <c r="B1423" s="40" t="s">
        <v>59</v>
      </c>
      <c r="C1423" s="40" t="s">
        <v>160</v>
      </c>
      <c r="D1423" s="40">
        <v>15</v>
      </c>
      <c r="E1423" s="40">
        <v>4</v>
      </c>
      <c r="F1423" s="43">
        <f t="shared" si="44"/>
        <v>0.26666666666666666</v>
      </c>
      <c r="G1423" s="40">
        <v>11</v>
      </c>
      <c r="H1423" s="40">
        <v>3</v>
      </c>
      <c r="I1423" s="43">
        <f t="shared" si="45"/>
        <v>0.27272727272727271</v>
      </c>
      <c r="J1423" s="40">
        <v>26</v>
      </c>
    </row>
    <row r="1424" spans="1:10" x14ac:dyDescent="0.35">
      <c r="A1424" s="40" t="s">
        <v>130</v>
      </c>
      <c r="B1424" s="40" t="s">
        <v>59</v>
      </c>
      <c r="C1424" s="40" t="s">
        <v>161</v>
      </c>
      <c r="D1424" s="40">
        <v>25</v>
      </c>
      <c r="E1424" s="40">
        <v>10</v>
      </c>
      <c r="F1424" s="43">
        <f t="shared" si="44"/>
        <v>0.4</v>
      </c>
      <c r="G1424" s="40">
        <v>7</v>
      </c>
      <c r="H1424" s="40">
        <v>3</v>
      </c>
      <c r="I1424" s="43">
        <f t="shared" si="45"/>
        <v>0.42857142857142855</v>
      </c>
      <c r="J1424" s="40">
        <v>32</v>
      </c>
    </row>
    <row r="1425" spans="1:10" x14ac:dyDescent="0.35">
      <c r="A1425" s="40" t="s">
        <v>130</v>
      </c>
      <c r="B1425" s="40" t="s">
        <v>59</v>
      </c>
      <c r="C1425" s="40" t="s">
        <v>2362</v>
      </c>
      <c r="D1425" s="40">
        <v>13</v>
      </c>
      <c r="E1425" s="40">
        <v>6</v>
      </c>
      <c r="F1425" s="43">
        <f t="shared" si="44"/>
        <v>0.46153846153846156</v>
      </c>
      <c r="G1425" s="40">
        <v>6</v>
      </c>
      <c r="H1425" s="40">
        <v>3</v>
      </c>
      <c r="I1425" s="43">
        <f t="shared" si="45"/>
        <v>0.5</v>
      </c>
      <c r="J1425" s="40">
        <v>19</v>
      </c>
    </row>
    <row r="1426" spans="1:10" x14ac:dyDescent="0.35">
      <c r="A1426" s="40" t="s">
        <v>130</v>
      </c>
      <c r="B1426" s="40" t="s">
        <v>59</v>
      </c>
      <c r="C1426" s="40" t="s">
        <v>2363</v>
      </c>
      <c r="D1426" s="40">
        <v>3</v>
      </c>
      <c r="E1426" s="40"/>
      <c r="F1426" s="43">
        <f t="shared" si="44"/>
        <v>0</v>
      </c>
      <c r="G1426" s="40"/>
      <c r="H1426" s="40"/>
      <c r="I1426" s="43"/>
      <c r="J1426" s="40">
        <v>3</v>
      </c>
    </row>
    <row r="1427" spans="1:10" x14ac:dyDescent="0.35">
      <c r="A1427" s="40" t="s">
        <v>130</v>
      </c>
      <c r="B1427" s="40" t="s">
        <v>59</v>
      </c>
      <c r="C1427" s="40" t="s">
        <v>2364</v>
      </c>
      <c r="D1427" s="40">
        <v>17</v>
      </c>
      <c r="E1427" s="40"/>
      <c r="F1427" s="43">
        <f t="shared" si="44"/>
        <v>0</v>
      </c>
      <c r="G1427" s="40">
        <v>4</v>
      </c>
      <c r="H1427" s="40"/>
      <c r="I1427" s="43">
        <f t="shared" si="45"/>
        <v>0</v>
      </c>
      <c r="J1427" s="40">
        <v>21</v>
      </c>
    </row>
    <row r="1428" spans="1:10" x14ac:dyDescent="0.35">
      <c r="A1428" s="40" t="s">
        <v>130</v>
      </c>
      <c r="B1428" s="40" t="s">
        <v>59</v>
      </c>
      <c r="C1428" s="40" t="s">
        <v>2365</v>
      </c>
      <c r="D1428" s="40">
        <v>11</v>
      </c>
      <c r="E1428" s="40">
        <v>4</v>
      </c>
      <c r="F1428" s="43">
        <f t="shared" si="44"/>
        <v>0.36363636363636365</v>
      </c>
      <c r="G1428" s="40">
        <v>3</v>
      </c>
      <c r="H1428" s="40"/>
      <c r="I1428" s="43">
        <f t="shared" si="45"/>
        <v>0</v>
      </c>
      <c r="J1428" s="40">
        <v>14</v>
      </c>
    </row>
    <row r="1429" spans="1:10" x14ac:dyDescent="0.35">
      <c r="A1429" s="40" t="s">
        <v>130</v>
      </c>
      <c r="B1429" s="40" t="s">
        <v>59</v>
      </c>
      <c r="C1429" s="40" t="s">
        <v>2366</v>
      </c>
      <c r="D1429" s="40">
        <v>6</v>
      </c>
      <c r="E1429" s="40"/>
      <c r="F1429" s="43">
        <f t="shared" si="44"/>
        <v>0</v>
      </c>
      <c r="G1429" s="40">
        <v>3</v>
      </c>
      <c r="H1429" s="40"/>
      <c r="I1429" s="43">
        <f t="shared" si="45"/>
        <v>0</v>
      </c>
      <c r="J1429" s="40">
        <v>9</v>
      </c>
    </row>
    <row r="1430" spans="1:10" x14ac:dyDescent="0.35">
      <c r="A1430" s="40" t="s">
        <v>130</v>
      </c>
      <c r="B1430" s="40" t="s">
        <v>59</v>
      </c>
      <c r="C1430" s="40" t="s">
        <v>2367</v>
      </c>
      <c r="D1430" s="40">
        <v>6</v>
      </c>
      <c r="E1430" s="40"/>
      <c r="F1430" s="43">
        <f t="shared" si="44"/>
        <v>0</v>
      </c>
      <c r="G1430" s="40">
        <v>6</v>
      </c>
      <c r="H1430" s="40"/>
      <c r="I1430" s="43">
        <f t="shared" si="45"/>
        <v>0</v>
      </c>
      <c r="J1430" s="40">
        <v>12</v>
      </c>
    </row>
    <row r="1431" spans="1:10" x14ac:dyDescent="0.35">
      <c r="A1431" s="40" t="s">
        <v>130</v>
      </c>
      <c r="B1431" s="40" t="s">
        <v>59</v>
      </c>
      <c r="C1431" s="40" t="s">
        <v>2368</v>
      </c>
      <c r="D1431" s="40">
        <v>3</v>
      </c>
      <c r="E1431" s="40"/>
      <c r="F1431" s="43">
        <f t="shared" si="44"/>
        <v>0</v>
      </c>
      <c r="G1431" s="40">
        <v>3</v>
      </c>
      <c r="H1431" s="40"/>
      <c r="I1431" s="43">
        <f t="shared" si="45"/>
        <v>0</v>
      </c>
      <c r="J1431" s="40">
        <v>6</v>
      </c>
    </row>
    <row r="1432" spans="1:10" x14ac:dyDescent="0.35">
      <c r="A1432" s="40" t="s">
        <v>130</v>
      </c>
      <c r="B1432" s="40" t="s">
        <v>59</v>
      </c>
      <c r="C1432" s="40" t="s">
        <v>2369</v>
      </c>
      <c r="D1432" s="40">
        <v>1</v>
      </c>
      <c r="E1432" s="40"/>
      <c r="F1432" s="43">
        <f t="shared" si="44"/>
        <v>0</v>
      </c>
      <c r="G1432" s="40"/>
      <c r="H1432" s="40"/>
      <c r="I1432" s="43"/>
      <c r="J1432" s="40">
        <v>1</v>
      </c>
    </row>
    <row r="1433" spans="1:10" x14ac:dyDescent="0.35">
      <c r="A1433" s="40" t="s">
        <v>130</v>
      </c>
      <c r="B1433" s="40" t="s">
        <v>59</v>
      </c>
      <c r="C1433" s="40" t="s">
        <v>2370</v>
      </c>
      <c r="D1433" s="40">
        <v>13</v>
      </c>
      <c r="E1433" s="40"/>
      <c r="F1433" s="43">
        <f t="shared" si="44"/>
        <v>0</v>
      </c>
      <c r="G1433" s="40">
        <v>11</v>
      </c>
      <c r="H1433" s="40"/>
      <c r="I1433" s="43">
        <f t="shared" si="45"/>
        <v>0</v>
      </c>
      <c r="J1433" s="40">
        <v>24</v>
      </c>
    </row>
    <row r="1434" spans="1:10" x14ac:dyDescent="0.35">
      <c r="A1434" s="40" t="s">
        <v>130</v>
      </c>
      <c r="B1434" s="40" t="s">
        <v>59</v>
      </c>
      <c r="C1434" s="40" t="s">
        <v>2371</v>
      </c>
      <c r="D1434" s="40">
        <v>2</v>
      </c>
      <c r="E1434" s="40">
        <v>2</v>
      </c>
      <c r="F1434" s="43">
        <f t="shared" si="44"/>
        <v>1</v>
      </c>
      <c r="G1434" s="40"/>
      <c r="H1434" s="40"/>
      <c r="I1434" s="43"/>
      <c r="J1434" s="40">
        <v>2</v>
      </c>
    </row>
    <row r="1435" spans="1:10" x14ac:dyDescent="0.35">
      <c r="A1435" s="40" t="s">
        <v>130</v>
      </c>
      <c r="B1435" s="40" t="s">
        <v>59</v>
      </c>
      <c r="C1435" s="40" t="s">
        <v>2372</v>
      </c>
      <c r="D1435" s="40">
        <v>14</v>
      </c>
      <c r="E1435" s="40"/>
      <c r="F1435" s="43">
        <f t="shared" si="44"/>
        <v>0</v>
      </c>
      <c r="G1435" s="40">
        <v>4</v>
      </c>
      <c r="H1435" s="40"/>
      <c r="I1435" s="43">
        <f t="shared" si="45"/>
        <v>0</v>
      </c>
      <c r="J1435" s="40">
        <v>18</v>
      </c>
    </row>
    <row r="1436" spans="1:10" x14ac:dyDescent="0.35">
      <c r="A1436" s="40" t="s">
        <v>130</v>
      </c>
      <c r="B1436" s="40" t="s">
        <v>59</v>
      </c>
      <c r="C1436" s="40" t="s">
        <v>2373</v>
      </c>
      <c r="D1436" s="40">
        <v>26</v>
      </c>
      <c r="E1436" s="40">
        <v>6</v>
      </c>
      <c r="F1436" s="43">
        <f t="shared" si="44"/>
        <v>0.23076923076923078</v>
      </c>
      <c r="G1436" s="40">
        <v>7</v>
      </c>
      <c r="H1436" s="40">
        <v>1</v>
      </c>
      <c r="I1436" s="43">
        <f t="shared" si="45"/>
        <v>0.14285714285714285</v>
      </c>
      <c r="J1436" s="40">
        <v>33</v>
      </c>
    </row>
    <row r="1437" spans="1:10" x14ac:dyDescent="0.35">
      <c r="A1437" s="40" t="s">
        <v>130</v>
      </c>
      <c r="B1437" s="40" t="s">
        <v>60</v>
      </c>
      <c r="C1437" s="40" t="s">
        <v>162</v>
      </c>
      <c r="D1437" s="40">
        <v>9</v>
      </c>
      <c r="E1437" s="40">
        <v>3</v>
      </c>
      <c r="F1437" s="43">
        <f t="shared" si="44"/>
        <v>0.33333333333333331</v>
      </c>
      <c r="G1437" s="40">
        <v>4</v>
      </c>
      <c r="H1437" s="40">
        <v>1</v>
      </c>
      <c r="I1437" s="43">
        <f t="shared" si="45"/>
        <v>0.25</v>
      </c>
      <c r="J1437" s="40">
        <v>13</v>
      </c>
    </row>
    <row r="1438" spans="1:10" x14ac:dyDescent="0.35">
      <c r="A1438" s="40" t="s">
        <v>130</v>
      </c>
      <c r="B1438" s="40" t="s">
        <v>60</v>
      </c>
      <c r="C1438" s="40" t="s">
        <v>163</v>
      </c>
      <c r="D1438" s="40">
        <v>22</v>
      </c>
      <c r="E1438" s="40">
        <v>11</v>
      </c>
      <c r="F1438" s="43">
        <f t="shared" si="44"/>
        <v>0.5</v>
      </c>
      <c r="G1438" s="40">
        <v>3</v>
      </c>
      <c r="H1438" s="40">
        <v>2</v>
      </c>
      <c r="I1438" s="43">
        <f t="shared" si="45"/>
        <v>0.66666666666666663</v>
      </c>
      <c r="J1438" s="40">
        <v>25</v>
      </c>
    </row>
    <row r="1439" spans="1:10" x14ac:dyDescent="0.35">
      <c r="A1439" s="40" t="s">
        <v>130</v>
      </c>
      <c r="B1439" s="40" t="s">
        <v>60</v>
      </c>
      <c r="C1439" s="40" t="s">
        <v>164</v>
      </c>
      <c r="D1439" s="40">
        <v>14</v>
      </c>
      <c r="E1439" s="40">
        <v>5</v>
      </c>
      <c r="F1439" s="43">
        <f t="shared" si="44"/>
        <v>0.35714285714285715</v>
      </c>
      <c r="G1439" s="40">
        <v>6</v>
      </c>
      <c r="H1439" s="40">
        <v>3</v>
      </c>
      <c r="I1439" s="43">
        <f t="shared" si="45"/>
        <v>0.5</v>
      </c>
      <c r="J1439" s="40">
        <v>20</v>
      </c>
    </row>
    <row r="1440" spans="1:10" x14ac:dyDescent="0.35">
      <c r="A1440" s="40" t="s">
        <v>130</v>
      </c>
      <c r="B1440" s="40" t="s">
        <v>60</v>
      </c>
      <c r="C1440" s="40" t="s">
        <v>2374</v>
      </c>
      <c r="D1440" s="40">
        <v>6</v>
      </c>
      <c r="E1440" s="40">
        <v>2</v>
      </c>
      <c r="F1440" s="43">
        <f t="shared" si="44"/>
        <v>0.33333333333333331</v>
      </c>
      <c r="G1440" s="40">
        <v>4</v>
      </c>
      <c r="H1440" s="40">
        <v>3</v>
      </c>
      <c r="I1440" s="43">
        <f t="shared" si="45"/>
        <v>0.75</v>
      </c>
      <c r="J1440" s="40">
        <v>10</v>
      </c>
    </row>
    <row r="1441" spans="1:10" x14ac:dyDescent="0.35">
      <c r="A1441" s="40" t="s">
        <v>130</v>
      </c>
      <c r="B1441" s="40" t="s">
        <v>60</v>
      </c>
      <c r="C1441" s="40" t="s">
        <v>2375</v>
      </c>
      <c r="D1441" s="40">
        <v>8</v>
      </c>
      <c r="E1441" s="40">
        <v>2</v>
      </c>
      <c r="F1441" s="43">
        <f t="shared" si="44"/>
        <v>0.25</v>
      </c>
      <c r="G1441" s="40">
        <v>9</v>
      </c>
      <c r="H1441" s="40">
        <v>4</v>
      </c>
      <c r="I1441" s="43">
        <f t="shared" si="45"/>
        <v>0.44444444444444442</v>
      </c>
      <c r="J1441" s="40">
        <v>17</v>
      </c>
    </row>
    <row r="1442" spans="1:10" x14ac:dyDescent="0.35">
      <c r="A1442" s="40" t="s">
        <v>130</v>
      </c>
      <c r="B1442" s="40" t="s">
        <v>60</v>
      </c>
      <c r="C1442" s="40" t="s">
        <v>2376</v>
      </c>
      <c r="D1442" s="40">
        <v>13</v>
      </c>
      <c r="E1442" s="40">
        <v>3</v>
      </c>
      <c r="F1442" s="43">
        <f t="shared" si="44"/>
        <v>0.23076923076923078</v>
      </c>
      <c r="G1442" s="40">
        <v>5</v>
      </c>
      <c r="H1442" s="40">
        <v>2</v>
      </c>
      <c r="I1442" s="43">
        <f t="shared" si="45"/>
        <v>0.4</v>
      </c>
      <c r="J1442" s="40">
        <v>18</v>
      </c>
    </row>
    <row r="1443" spans="1:10" x14ac:dyDescent="0.35">
      <c r="A1443" s="40" t="s">
        <v>130</v>
      </c>
      <c r="B1443" s="40" t="s">
        <v>61</v>
      </c>
      <c r="C1443" s="40" t="s">
        <v>712</v>
      </c>
      <c r="D1443" s="40">
        <v>9</v>
      </c>
      <c r="E1443" s="40">
        <v>2</v>
      </c>
      <c r="F1443" s="43">
        <f t="shared" si="44"/>
        <v>0.22222222222222221</v>
      </c>
      <c r="G1443" s="40">
        <v>1</v>
      </c>
      <c r="H1443" s="40"/>
      <c r="I1443" s="43">
        <f t="shared" si="45"/>
        <v>0</v>
      </c>
      <c r="J1443" s="40">
        <v>10</v>
      </c>
    </row>
    <row r="1444" spans="1:10" x14ac:dyDescent="0.35">
      <c r="A1444" s="40" t="s">
        <v>130</v>
      </c>
      <c r="B1444" s="40" t="s">
        <v>61</v>
      </c>
      <c r="C1444" s="40" t="s">
        <v>165</v>
      </c>
      <c r="D1444" s="40">
        <v>22</v>
      </c>
      <c r="E1444" s="40">
        <v>5</v>
      </c>
      <c r="F1444" s="43">
        <f t="shared" si="44"/>
        <v>0.22727272727272727</v>
      </c>
      <c r="G1444" s="40">
        <v>6</v>
      </c>
      <c r="H1444" s="40">
        <v>2</v>
      </c>
      <c r="I1444" s="43">
        <f t="shared" si="45"/>
        <v>0.33333333333333331</v>
      </c>
      <c r="J1444" s="40">
        <v>28</v>
      </c>
    </row>
    <row r="1445" spans="1:10" x14ac:dyDescent="0.35">
      <c r="A1445" s="40" t="s">
        <v>130</v>
      </c>
      <c r="B1445" s="40" t="s">
        <v>61</v>
      </c>
      <c r="C1445" s="40" t="s">
        <v>166</v>
      </c>
      <c r="D1445" s="40">
        <v>9</v>
      </c>
      <c r="E1445" s="40">
        <v>3</v>
      </c>
      <c r="F1445" s="43">
        <f t="shared" si="44"/>
        <v>0.33333333333333331</v>
      </c>
      <c r="G1445" s="40">
        <v>1</v>
      </c>
      <c r="H1445" s="40"/>
      <c r="I1445" s="43">
        <f t="shared" si="45"/>
        <v>0</v>
      </c>
      <c r="J1445" s="40">
        <v>10</v>
      </c>
    </row>
    <row r="1446" spans="1:10" x14ac:dyDescent="0.35">
      <c r="A1446" s="40" t="s">
        <v>130</v>
      </c>
      <c r="B1446" s="40" t="s">
        <v>61</v>
      </c>
      <c r="C1446" s="40" t="s">
        <v>167</v>
      </c>
      <c r="D1446" s="40">
        <v>11</v>
      </c>
      <c r="E1446" s="40">
        <v>2</v>
      </c>
      <c r="F1446" s="43">
        <f t="shared" si="44"/>
        <v>0.18181818181818182</v>
      </c>
      <c r="G1446" s="40">
        <v>5</v>
      </c>
      <c r="H1446" s="40">
        <v>1</v>
      </c>
      <c r="I1446" s="43">
        <f t="shared" si="45"/>
        <v>0.2</v>
      </c>
      <c r="J1446" s="40">
        <v>16</v>
      </c>
    </row>
    <row r="1447" spans="1:10" x14ac:dyDescent="0.35">
      <c r="A1447" s="40" t="s">
        <v>130</v>
      </c>
      <c r="B1447" s="40" t="s">
        <v>61</v>
      </c>
      <c r="C1447" s="40" t="s">
        <v>168</v>
      </c>
      <c r="D1447" s="40">
        <v>30</v>
      </c>
      <c r="E1447" s="40">
        <v>8</v>
      </c>
      <c r="F1447" s="43">
        <f t="shared" si="44"/>
        <v>0.26666666666666666</v>
      </c>
      <c r="G1447" s="40">
        <v>7</v>
      </c>
      <c r="H1447" s="40">
        <v>1</v>
      </c>
      <c r="I1447" s="43">
        <f t="shared" si="45"/>
        <v>0.14285714285714285</v>
      </c>
      <c r="J1447" s="40">
        <v>37</v>
      </c>
    </row>
    <row r="1448" spans="1:10" x14ac:dyDescent="0.35">
      <c r="A1448" s="40" t="s">
        <v>130</v>
      </c>
      <c r="B1448" s="40" t="s">
        <v>61</v>
      </c>
      <c r="C1448" s="40" t="s">
        <v>169</v>
      </c>
      <c r="D1448" s="40">
        <v>10</v>
      </c>
      <c r="E1448" s="40">
        <v>4</v>
      </c>
      <c r="F1448" s="43">
        <f t="shared" si="44"/>
        <v>0.4</v>
      </c>
      <c r="G1448" s="40">
        <v>1</v>
      </c>
      <c r="H1448" s="40"/>
      <c r="I1448" s="43">
        <f t="shared" si="45"/>
        <v>0</v>
      </c>
      <c r="J1448" s="40">
        <v>11</v>
      </c>
    </row>
    <row r="1449" spans="1:10" x14ac:dyDescent="0.35">
      <c r="A1449" s="40" t="s">
        <v>130</v>
      </c>
      <c r="B1449" s="40" t="s">
        <v>61</v>
      </c>
      <c r="C1449" s="40" t="s">
        <v>2377</v>
      </c>
      <c r="D1449" s="40">
        <v>19</v>
      </c>
      <c r="E1449" s="40">
        <v>7</v>
      </c>
      <c r="F1449" s="43">
        <f t="shared" si="44"/>
        <v>0.36842105263157893</v>
      </c>
      <c r="G1449" s="40">
        <v>7</v>
      </c>
      <c r="H1449" s="40">
        <v>1</v>
      </c>
      <c r="I1449" s="43">
        <f t="shared" si="45"/>
        <v>0.14285714285714285</v>
      </c>
      <c r="J1449" s="40">
        <v>26</v>
      </c>
    </row>
    <row r="1450" spans="1:10" x14ac:dyDescent="0.35">
      <c r="A1450" s="40" t="s">
        <v>130</v>
      </c>
      <c r="B1450" s="40" t="s">
        <v>61</v>
      </c>
      <c r="C1450" s="40" t="s">
        <v>2378</v>
      </c>
      <c r="D1450" s="40">
        <v>6</v>
      </c>
      <c r="E1450" s="40">
        <v>2</v>
      </c>
      <c r="F1450" s="43">
        <f t="shared" si="44"/>
        <v>0.33333333333333331</v>
      </c>
      <c r="G1450" s="40">
        <v>4</v>
      </c>
      <c r="H1450" s="40">
        <v>1</v>
      </c>
      <c r="I1450" s="43">
        <f t="shared" si="45"/>
        <v>0.25</v>
      </c>
      <c r="J1450" s="40">
        <v>10</v>
      </c>
    </row>
    <row r="1451" spans="1:10" x14ac:dyDescent="0.35">
      <c r="A1451" s="40" t="s">
        <v>130</v>
      </c>
      <c r="B1451" s="40" t="s">
        <v>61</v>
      </c>
      <c r="C1451" s="40" t="s">
        <v>2379</v>
      </c>
      <c r="D1451" s="40">
        <v>8</v>
      </c>
      <c r="E1451" s="40">
        <v>2</v>
      </c>
      <c r="F1451" s="43">
        <f t="shared" si="44"/>
        <v>0.25</v>
      </c>
      <c r="G1451" s="40">
        <v>1</v>
      </c>
      <c r="H1451" s="40">
        <v>1</v>
      </c>
      <c r="I1451" s="43">
        <f t="shared" si="45"/>
        <v>1</v>
      </c>
      <c r="J1451" s="40">
        <v>9</v>
      </c>
    </row>
    <row r="1452" spans="1:10" x14ac:dyDescent="0.35">
      <c r="A1452" s="40" t="s">
        <v>130</v>
      </c>
      <c r="B1452" s="40" t="s">
        <v>61</v>
      </c>
      <c r="C1452" s="40" t="s">
        <v>2380</v>
      </c>
      <c r="D1452" s="40">
        <v>19</v>
      </c>
      <c r="E1452" s="40">
        <v>6</v>
      </c>
      <c r="F1452" s="43">
        <f t="shared" si="44"/>
        <v>0.31578947368421051</v>
      </c>
      <c r="G1452" s="40">
        <v>7</v>
      </c>
      <c r="H1452" s="40">
        <v>2</v>
      </c>
      <c r="I1452" s="43">
        <f t="shared" si="45"/>
        <v>0.2857142857142857</v>
      </c>
      <c r="J1452" s="40">
        <v>26</v>
      </c>
    </row>
    <row r="1453" spans="1:10" x14ac:dyDescent="0.35">
      <c r="A1453" s="40" t="s">
        <v>130</v>
      </c>
      <c r="B1453" s="40" t="s">
        <v>62</v>
      </c>
      <c r="C1453" s="40" t="s">
        <v>170</v>
      </c>
      <c r="D1453" s="40">
        <v>15</v>
      </c>
      <c r="E1453" s="40">
        <v>5</v>
      </c>
      <c r="F1453" s="43">
        <f t="shared" si="44"/>
        <v>0.33333333333333331</v>
      </c>
      <c r="G1453" s="40">
        <v>10</v>
      </c>
      <c r="H1453" s="40">
        <v>1</v>
      </c>
      <c r="I1453" s="43">
        <f t="shared" si="45"/>
        <v>0.1</v>
      </c>
      <c r="J1453" s="40">
        <v>25</v>
      </c>
    </row>
    <row r="1454" spans="1:10" x14ac:dyDescent="0.35">
      <c r="A1454" s="40" t="s">
        <v>130</v>
      </c>
      <c r="B1454" s="40" t="s">
        <v>62</v>
      </c>
      <c r="C1454" s="40" t="s">
        <v>2381</v>
      </c>
      <c r="D1454" s="40">
        <v>24</v>
      </c>
      <c r="E1454" s="40">
        <v>6</v>
      </c>
      <c r="F1454" s="43">
        <f t="shared" si="44"/>
        <v>0.25</v>
      </c>
      <c r="G1454" s="40">
        <v>9</v>
      </c>
      <c r="H1454" s="40">
        <v>1</v>
      </c>
      <c r="I1454" s="43">
        <f t="shared" si="45"/>
        <v>0.1111111111111111</v>
      </c>
      <c r="J1454" s="40">
        <v>33</v>
      </c>
    </row>
    <row r="1455" spans="1:10" x14ac:dyDescent="0.35">
      <c r="A1455" s="40" t="s">
        <v>130</v>
      </c>
      <c r="B1455" s="40" t="s">
        <v>63</v>
      </c>
      <c r="C1455" s="40" t="s">
        <v>171</v>
      </c>
      <c r="D1455" s="40">
        <v>22</v>
      </c>
      <c r="E1455" s="40">
        <v>9</v>
      </c>
      <c r="F1455" s="43">
        <f t="shared" si="44"/>
        <v>0.40909090909090912</v>
      </c>
      <c r="G1455" s="40">
        <v>2</v>
      </c>
      <c r="H1455" s="40"/>
      <c r="I1455" s="43">
        <f t="shared" si="45"/>
        <v>0</v>
      </c>
      <c r="J1455" s="40">
        <v>24</v>
      </c>
    </row>
    <row r="1456" spans="1:10" x14ac:dyDescent="0.35">
      <c r="A1456" s="40" t="s">
        <v>130</v>
      </c>
      <c r="B1456" s="40" t="s">
        <v>63</v>
      </c>
      <c r="C1456" s="40" t="s">
        <v>172</v>
      </c>
      <c r="D1456" s="40">
        <v>13</v>
      </c>
      <c r="E1456" s="40">
        <v>6</v>
      </c>
      <c r="F1456" s="43">
        <f t="shared" si="44"/>
        <v>0.46153846153846156</v>
      </c>
      <c r="G1456" s="40">
        <v>2</v>
      </c>
      <c r="H1456" s="40"/>
      <c r="I1456" s="43">
        <f t="shared" si="45"/>
        <v>0</v>
      </c>
      <c r="J1456" s="40">
        <v>15</v>
      </c>
    </row>
    <row r="1457" spans="1:10" x14ac:dyDescent="0.35">
      <c r="A1457" s="40" t="s">
        <v>130</v>
      </c>
      <c r="B1457" s="40" t="s">
        <v>63</v>
      </c>
      <c r="C1457" s="40" t="s">
        <v>173</v>
      </c>
      <c r="D1457" s="40">
        <v>24</v>
      </c>
      <c r="E1457" s="40">
        <v>10</v>
      </c>
      <c r="F1457" s="43">
        <f t="shared" si="44"/>
        <v>0.41666666666666669</v>
      </c>
      <c r="G1457" s="40">
        <v>8</v>
      </c>
      <c r="H1457" s="40">
        <v>2</v>
      </c>
      <c r="I1457" s="43">
        <f t="shared" si="45"/>
        <v>0.25</v>
      </c>
      <c r="J1457" s="40">
        <v>32</v>
      </c>
    </row>
    <row r="1458" spans="1:10" x14ac:dyDescent="0.35">
      <c r="A1458" s="40" t="s">
        <v>130</v>
      </c>
      <c r="B1458" s="40" t="s">
        <v>63</v>
      </c>
      <c r="C1458" s="40" t="s">
        <v>174</v>
      </c>
      <c r="D1458" s="40">
        <v>10</v>
      </c>
      <c r="E1458" s="40">
        <v>6</v>
      </c>
      <c r="F1458" s="43">
        <f t="shared" si="44"/>
        <v>0.6</v>
      </c>
      <c r="G1458" s="40">
        <v>1</v>
      </c>
      <c r="H1458" s="40"/>
      <c r="I1458" s="43">
        <f t="shared" si="45"/>
        <v>0</v>
      </c>
      <c r="J1458" s="40">
        <v>11</v>
      </c>
    </row>
    <row r="1459" spans="1:10" x14ac:dyDescent="0.35">
      <c r="A1459" s="40" t="s">
        <v>130</v>
      </c>
      <c r="B1459" s="40" t="s">
        <v>63</v>
      </c>
      <c r="C1459" s="40" t="s">
        <v>175</v>
      </c>
      <c r="D1459" s="40">
        <v>18</v>
      </c>
      <c r="E1459" s="40">
        <v>7</v>
      </c>
      <c r="F1459" s="43">
        <f t="shared" si="44"/>
        <v>0.3888888888888889</v>
      </c>
      <c r="G1459" s="40">
        <v>3</v>
      </c>
      <c r="H1459" s="40"/>
      <c r="I1459" s="43">
        <f t="shared" si="45"/>
        <v>0</v>
      </c>
      <c r="J1459" s="40">
        <v>21</v>
      </c>
    </row>
    <row r="1460" spans="1:10" x14ac:dyDescent="0.35">
      <c r="A1460" s="40" t="s">
        <v>130</v>
      </c>
      <c r="B1460" s="40" t="s">
        <v>63</v>
      </c>
      <c r="C1460" s="40" t="s">
        <v>176</v>
      </c>
      <c r="D1460" s="40">
        <v>24</v>
      </c>
      <c r="E1460" s="40">
        <v>8</v>
      </c>
      <c r="F1460" s="43">
        <f t="shared" si="44"/>
        <v>0.33333333333333331</v>
      </c>
      <c r="G1460" s="40">
        <v>6</v>
      </c>
      <c r="H1460" s="40">
        <v>4</v>
      </c>
      <c r="I1460" s="43">
        <f t="shared" si="45"/>
        <v>0.66666666666666663</v>
      </c>
      <c r="J1460" s="40">
        <v>30</v>
      </c>
    </row>
    <row r="1461" spans="1:10" x14ac:dyDescent="0.35">
      <c r="A1461" s="40" t="s">
        <v>130</v>
      </c>
      <c r="B1461" s="40" t="s">
        <v>63</v>
      </c>
      <c r="C1461" s="40" t="s">
        <v>2382</v>
      </c>
      <c r="D1461" s="40">
        <v>20</v>
      </c>
      <c r="E1461" s="40">
        <v>4</v>
      </c>
      <c r="F1461" s="43">
        <f t="shared" si="44"/>
        <v>0.2</v>
      </c>
      <c r="G1461" s="40">
        <v>3</v>
      </c>
      <c r="H1461" s="40">
        <v>2</v>
      </c>
      <c r="I1461" s="43">
        <f t="shared" si="45"/>
        <v>0.66666666666666663</v>
      </c>
      <c r="J1461" s="40">
        <v>23</v>
      </c>
    </row>
    <row r="1462" spans="1:10" x14ac:dyDescent="0.35">
      <c r="A1462" s="40" t="s">
        <v>130</v>
      </c>
      <c r="B1462" s="40" t="s">
        <v>63</v>
      </c>
      <c r="C1462" s="40" t="s">
        <v>2383</v>
      </c>
      <c r="D1462" s="40">
        <v>12</v>
      </c>
      <c r="E1462" s="40">
        <v>8</v>
      </c>
      <c r="F1462" s="43">
        <f t="shared" si="44"/>
        <v>0.66666666666666663</v>
      </c>
      <c r="G1462" s="40"/>
      <c r="H1462" s="40"/>
      <c r="I1462" s="43"/>
      <c r="J1462" s="40">
        <v>12</v>
      </c>
    </row>
    <row r="1463" spans="1:10" x14ac:dyDescent="0.35">
      <c r="A1463" s="40" t="s">
        <v>130</v>
      </c>
      <c r="B1463" s="40" t="s">
        <v>63</v>
      </c>
      <c r="C1463" s="40" t="s">
        <v>2384</v>
      </c>
      <c r="D1463" s="40">
        <v>20</v>
      </c>
      <c r="E1463" s="40">
        <v>5</v>
      </c>
      <c r="F1463" s="43">
        <f t="shared" si="44"/>
        <v>0.25</v>
      </c>
      <c r="G1463" s="40">
        <v>8</v>
      </c>
      <c r="H1463" s="40">
        <v>2</v>
      </c>
      <c r="I1463" s="43">
        <f t="shared" si="45"/>
        <v>0.25</v>
      </c>
      <c r="J1463" s="40">
        <v>28</v>
      </c>
    </row>
    <row r="1464" spans="1:10" x14ac:dyDescent="0.35">
      <c r="A1464" s="40" t="s">
        <v>130</v>
      </c>
      <c r="B1464" s="40" t="s">
        <v>63</v>
      </c>
      <c r="C1464" s="40" t="s">
        <v>2385</v>
      </c>
      <c r="D1464" s="40">
        <v>15</v>
      </c>
      <c r="E1464" s="40">
        <v>5</v>
      </c>
      <c r="F1464" s="43">
        <f t="shared" si="44"/>
        <v>0.33333333333333331</v>
      </c>
      <c r="G1464" s="40"/>
      <c r="H1464" s="40"/>
      <c r="I1464" s="43"/>
      <c r="J1464" s="40">
        <v>15</v>
      </c>
    </row>
    <row r="1465" spans="1:10" x14ac:dyDescent="0.35">
      <c r="A1465" s="40" t="s">
        <v>130</v>
      </c>
      <c r="B1465" s="40" t="s">
        <v>63</v>
      </c>
      <c r="C1465" s="40" t="s">
        <v>2386</v>
      </c>
      <c r="D1465" s="40">
        <v>33</v>
      </c>
      <c r="E1465" s="40">
        <v>12</v>
      </c>
      <c r="F1465" s="43">
        <f t="shared" si="44"/>
        <v>0.36363636363636365</v>
      </c>
      <c r="G1465" s="40">
        <v>5</v>
      </c>
      <c r="H1465" s="40">
        <v>1</v>
      </c>
      <c r="I1465" s="43">
        <f t="shared" si="45"/>
        <v>0.2</v>
      </c>
      <c r="J1465" s="40">
        <v>38</v>
      </c>
    </row>
    <row r="1466" spans="1:10" x14ac:dyDescent="0.35">
      <c r="A1466" s="40" t="s">
        <v>130</v>
      </c>
      <c r="B1466" s="40" t="s">
        <v>63</v>
      </c>
      <c r="C1466" s="40" t="s">
        <v>2387</v>
      </c>
      <c r="D1466" s="40">
        <v>12</v>
      </c>
      <c r="E1466" s="40">
        <v>1</v>
      </c>
      <c r="F1466" s="43">
        <f t="shared" si="44"/>
        <v>8.3333333333333329E-2</v>
      </c>
      <c r="G1466" s="40">
        <v>4</v>
      </c>
      <c r="H1466" s="40">
        <v>1</v>
      </c>
      <c r="I1466" s="43">
        <f t="shared" si="45"/>
        <v>0.25</v>
      </c>
      <c r="J1466" s="40">
        <v>16</v>
      </c>
    </row>
    <row r="1467" spans="1:10" x14ac:dyDescent="0.35">
      <c r="A1467" s="40" t="s">
        <v>130</v>
      </c>
      <c r="B1467" s="40" t="s">
        <v>63</v>
      </c>
      <c r="C1467" s="40" t="s">
        <v>2388</v>
      </c>
      <c r="D1467" s="40">
        <v>7</v>
      </c>
      <c r="E1467" s="40"/>
      <c r="F1467" s="43">
        <f t="shared" si="44"/>
        <v>0</v>
      </c>
      <c r="G1467" s="40">
        <v>4</v>
      </c>
      <c r="H1467" s="40"/>
      <c r="I1467" s="43">
        <f t="shared" si="45"/>
        <v>0</v>
      </c>
      <c r="J1467" s="40">
        <v>11</v>
      </c>
    </row>
    <row r="1468" spans="1:10" x14ac:dyDescent="0.35">
      <c r="A1468" s="40" t="s">
        <v>130</v>
      </c>
      <c r="B1468" s="40" t="s">
        <v>64</v>
      </c>
      <c r="C1468" s="40" t="s">
        <v>177</v>
      </c>
      <c r="D1468" s="40">
        <v>12</v>
      </c>
      <c r="E1468" s="40">
        <v>6</v>
      </c>
      <c r="F1468" s="43">
        <f t="shared" si="44"/>
        <v>0.5</v>
      </c>
      <c r="G1468" s="40">
        <v>2</v>
      </c>
      <c r="H1468" s="40">
        <v>1</v>
      </c>
      <c r="I1468" s="43">
        <f t="shared" si="45"/>
        <v>0.5</v>
      </c>
      <c r="J1468" s="40">
        <v>14</v>
      </c>
    </row>
    <row r="1469" spans="1:10" x14ac:dyDescent="0.35">
      <c r="A1469" s="40" t="s">
        <v>130</v>
      </c>
      <c r="B1469" s="40" t="s">
        <v>64</v>
      </c>
      <c r="C1469" s="40" t="s">
        <v>178</v>
      </c>
      <c r="D1469" s="40">
        <v>27</v>
      </c>
      <c r="E1469" s="40">
        <v>10</v>
      </c>
      <c r="F1469" s="43">
        <f t="shared" si="44"/>
        <v>0.37037037037037035</v>
      </c>
      <c r="G1469" s="40">
        <v>3</v>
      </c>
      <c r="H1469" s="40">
        <v>1</v>
      </c>
      <c r="I1469" s="43">
        <f t="shared" si="45"/>
        <v>0.33333333333333331</v>
      </c>
      <c r="J1469" s="40">
        <v>30</v>
      </c>
    </row>
    <row r="1470" spans="1:10" x14ac:dyDescent="0.35">
      <c r="A1470" s="40" t="s">
        <v>130</v>
      </c>
      <c r="B1470" s="40" t="s">
        <v>64</v>
      </c>
      <c r="C1470" s="40" t="s">
        <v>179</v>
      </c>
      <c r="D1470" s="40">
        <v>22</v>
      </c>
      <c r="E1470" s="40">
        <v>9</v>
      </c>
      <c r="F1470" s="43">
        <f t="shared" si="44"/>
        <v>0.40909090909090912</v>
      </c>
      <c r="G1470" s="40">
        <v>6</v>
      </c>
      <c r="H1470" s="40">
        <v>1</v>
      </c>
      <c r="I1470" s="43">
        <f t="shared" si="45"/>
        <v>0.16666666666666666</v>
      </c>
      <c r="J1470" s="40">
        <v>28</v>
      </c>
    </row>
    <row r="1471" spans="1:10" x14ac:dyDescent="0.35">
      <c r="A1471" s="40" t="s">
        <v>130</v>
      </c>
      <c r="B1471" s="40" t="s">
        <v>64</v>
      </c>
      <c r="C1471" s="40" t="s">
        <v>180</v>
      </c>
      <c r="D1471" s="40">
        <v>20</v>
      </c>
      <c r="E1471" s="40">
        <v>5</v>
      </c>
      <c r="F1471" s="43">
        <f t="shared" si="44"/>
        <v>0.25</v>
      </c>
      <c r="G1471" s="40">
        <v>7</v>
      </c>
      <c r="H1471" s="40">
        <v>1</v>
      </c>
      <c r="I1471" s="43">
        <f t="shared" si="45"/>
        <v>0.14285714285714285</v>
      </c>
      <c r="J1471" s="40">
        <v>27</v>
      </c>
    </row>
    <row r="1472" spans="1:10" x14ac:dyDescent="0.35">
      <c r="A1472" s="40" t="s">
        <v>130</v>
      </c>
      <c r="B1472" s="40" t="s">
        <v>64</v>
      </c>
      <c r="C1472" s="40" t="s">
        <v>181</v>
      </c>
      <c r="D1472" s="40">
        <v>20</v>
      </c>
      <c r="E1472" s="40">
        <v>9</v>
      </c>
      <c r="F1472" s="43">
        <f t="shared" si="44"/>
        <v>0.45</v>
      </c>
      <c r="G1472" s="40"/>
      <c r="H1472" s="40"/>
      <c r="I1472" s="43"/>
      <c r="J1472" s="40">
        <v>20</v>
      </c>
    </row>
    <row r="1473" spans="1:10" x14ac:dyDescent="0.35">
      <c r="A1473" s="40" t="s">
        <v>130</v>
      </c>
      <c r="B1473" s="40" t="s">
        <v>64</v>
      </c>
      <c r="C1473" s="40" t="s">
        <v>182</v>
      </c>
      <c r="D1473" s="40">
        <v>6</v>
      </c>
      <c r="E1473" s="40">
        <v>3</v>
      </c>
      <c r="F1473" s="43">
        <f t="shared" si="44"/>
        <v>0.5</v>
      </c>
      <c r="G1473" s="40">
        <v>4</v>
      </c>
      <c r="H1473" s="40">
        <v>1</v>
      </c>
      <c r="I1473" s="43">
        <f t="shared" si="45"/>
        <v>0.25</v>
      </c>
      <c r="J1473" s="40">
        <v>10</v>
      </c>
    </row>
    <row r="1474" spans="1:10" x14ac:dyDescent="0.35">
      <c r="A1474" s="40" t="s">
        <v>130</v>
      </c>
      <c r="B1474" s="40" t="s">
        <v>64</v>
      </c>
      <c r="C1474" s="40" t="s">
        <v>2389</v>
      </c>
      <c r="D1474" s="40">
        <v>7</v>
      </c>
      <c r="E1474" s="40">
        <v>1</v>
      </c>
      <c r="F1474" s="43">
        <f t="shared" si="44"/>
        <v>0.14285714285714285</v>
      </c>
      <c r="G1474" s="40">
        <v>1</v>
      </c>
      <c r="H1474" s="40"/>
      <c r="I1474" s="43">
        <f t="shared" si="45"/>
        <v>0</v>
      </c>
      <c r="J1474" s="40">
        <v>8</v>
      </c>
    </row>
    <row r="1475" spans="1:10" x14ac:dyDescent="0.35">
      <c r="A1475" s="40" t="s">
        <v>130</v>
      </c>
      <c r="B1475" s="40" t="s">
        <v>64</v>
      </c>
      <c r="C1475" s="40" t="s">
        <v>2390</v>
      </c>
      <c r="D1475" s="40">
        <v>22</v>
      </c>
      <c r="E1475" s="40">
        <v>9</v>
      </c>
      <c r="F1475" s="43">
        <f t="shared" si="44"/>
        <v>0.40909090909090912</v>
      </c>
      <c r="G1475" s="40">
        <v>2</v>
      </c>
      <c r="H1475" s="40">
        <v>1</v>
      </c>
      <c r="I1475" s="43">
        <f t="shared" si="45"/>
        <v>0.5</v>
      </c>
      <c r="J1475" s="40">
        <v>24</v>
      </c>
    </row>
    <row r="1476" spans="1:10" x14ac:dyDescent="0.35">
      <c r="A1476" s="40" t="s">
        <v>130</v>
      </c>
      <c r="B1476" s="40" t="s">
        <v>64</v>
      </c>
      <c r="C1476" s="40" t="s">
        <v>2391</v>
      </c>
      <c r="D1476" s="40">
        <v>14</v>
      </c>
      <c r="E1476" s="40">
        <v>7</v>
      </c>
      <c r="F1476" s="43">
        <f t="shared" ref="F1476:F1539" si="46">E1476/D1476</f>
        <v>0.5</v>
      </c>
      <c r="G1476" s="40">
        <v>3</v>
      </c>
      <c r="H1476" s="40">
        <v>1</v>
      </c>
      <c r="I1476" s="43">
        <f t="shared" ref="I1476:I1539" si="47">H1476/G1476</f>
        <v>0.33333333333333331</v>
      </c>
      <c r="J1476" s="40">
        <v>17</v>
      </c>
    </row>
    <row r="1477" spans="1:10" x14ac:dyDescent="0.35">
      <c r="A1477" s="40" t="s">
        <v>130</v>
      </c>
      <c r="B1477" s="40" t="s">
        <v>64</v>
      </c>
      <c r="C1477" s="40" t="s">
        <v>2392</v>
      </c>
      <c r="D1477" s="40">
        <v>2</v>
      </c>
      <c r="E1477" s="40"/>
      <c r="F1477" s="43">
        <f t="shared" si="46"/>
        <v>0</v>
      </c>
      <c r="G1477" s="40">
        <v>4</v>
      </c>
      <c r="H1477" s="40"/>
      <c r="I1477" s="43">
        <f t="shared" si="47"/>
        <v>0</v>
      </c>
      <c r="J1477" s="40">
        <v>6</v>
      </c>
    </row>
    <row r="1478" spans="1:10" x14ac:dyDescent="0.35">
      <c r="A1478" s="40" t="s">
        <v>130</v>
      </c>
      <c r="B1478" s="40" t="s">
        <v>64</v>
      </c>
      <c r="C1478" s="40" t="s">
        <v>2393</v>
      </c>
      <c r="D1478" s="40">
        <v>11</v>
      </c>
      <c r="E1478" s="40"/>
      <c r="F1478" s="43">
        <f t="shared" si="46"/>
        <v>0</v>
      </c>
      <c r="G1478" s="40">
        <v>9</v>
      </c>
      <c r="H1478" s="40"/>
      <c r="I1478" s="43">
        <f t="shared" si="47"/>
        <v>0</v>
      </c>
      <c r="J1478" s="40">
        <v>20</v>
      </c>
    </row>
    <row r="1479" spans="1:10" x14ac:dyDescent="0.35">
      <c r="A1479" s="40" t="s">
        <v>130</v>
      </c>
      <c r="B1479" s="40" t="s">
        <v>64</v>
      </c>
      <c r="C1479" s="40" t="s">
        <v>2394</v>
      </c>
      <c r="D1479" s="40">
        <v>7</v>
      </c>
      <c r="E1479" s="40"/>
      <c r="F1479" s="43">
        <f t="shared" si="46"/>
        <v>0</v>
      </c>
      <c r="G1479" s="40">
        <v>6</v>
      </c>
      <c r="H1479" s="40"/>
      <c r="I1479" s="43">
        <f t="shared" si="47"/>
        <v>0</v>
      </c>
      <c r="J1479" s="40">
        <v>13</v>
      </c>
    </row>
    <row r="1480" spans="1:10" x14ac:dyDescent="0.35">
      <c r="A1480" s="40" t="s">
        <v>130</v>
      </c>
      <c r="B1480" s="40" t="s">
        <v>64</v>
      </c>
      <c r="C1480" s="40" t="s">
        <v>2395</v>
      </c>
      <c r="D1480" s="40">
        <v>23</v>
      </c>
      <c r="E1480" s="40">
        <v>11</v>
      </c>
      <c r="F1480" s="43">
        <f t="shared" si="46"/>
        <v>0.47826086956521741</v>
      </c>
      <c r="G1480" s="40">
        <v>1</v>
      </c>
      <c r="H1480" s="40"/>
      <c r="I1480" s="43">
        <f t="shared" si="47"/>
        <v>0</v>
      </c>
      <c r="J1480" s="40">
        <v>24</v>
      </c>
    </row>
    <row r="1481" spans="1:10" x14ac:dyDescent="0.35">
      <c r="A1481" s="40" t="s">
        <v>130</v>
      </c>
      <c r="B1481" s="40" t="s">
        <v>64</v>
      </c>
      <c r="C1481" s="40" t="s">
        <v>2396</v>
      </c>
      <c r="D1481" s="40">
        <v>5</v>
      </c>
      <c r="E1481" s="40">
        <v>1</v>
      </c>
      <c r="F1481" s="43">
        <f t="shared" si="46"/>
        <v>0.2</v>
      </c>
      <c r="G1481" s="40">
        <v>1</v>
      </c>
      <c r="H1481" s="40">
        <v>1</v>
      </c>
      <c r="I1481" s="43">
        <f t="shared" si="47"/>
        <v>1</v>
      </c>
      <c r="J1481" s="40">
        <v>6</v>
      </c>
    </row>
    <row r="1482" spans="1:10" x14ac:dyDescent="0.35">
      <c r="A1482" s="40" t="s">
        <v>130</v>
      </c>
      <c r="B1482" s="40" t="s">
        <v>65</v>
      </c>
      <c r="C1482" s="40" t="s">
        <v>183</v>
      </c>
      <c r="D1482" s="40">
        <v>14</v>
      </c>
      <c r="E1482" s="40">
        <v>7</v>
      </c>
      <c r="F1482" s="43">
        <f t="shared" si="46"/>
        <v>0.5</v>
      </c>
      <c r="G1482" s="40">
        <v>12</v>
      </c>
      <c r="H1482" s="40">
        <v>3</v>
      </c>
      <c r="I1482" s="43">
        <f t="shared" si="47"/>
        <v>0.25</v>
      </c>
      <c r="J1482" s="40">
        <v>26</v>
      </c>
    </row>
    <row r="1483" spans="1:10" x14ac:dyDescent="0.35">
      <c r="A1483" s="40" t="s">
        <v>130</v>
      </c>
      <c r="B1483" s="40" t="s">
        <v>65</v>
      </c>
      <c r="C1483" s="40" t="s">
        <v>184</v>
      </c>
      <c r="D1483" s="40">
        <v>5</v>
      </c>
      <c r="E1483" s="40">
        <v>1</v>
      </c>
      <c r="F1483" s="43">
        <f t="shared" si="46"/>
        <v>0.2</v>
      </c>
      <c r="G1483" s="40">
        <v>4</v>
      </c>
      <c r="H1483" s="40">
        <v>2</v>
      </c>
      <c r="I1483" s="43">
        <f t="shared" si="47"/>
        <v>0.5</v>
      </c>
      <c r="J1483" s="40">
        <v>9</v>
      </c>
    </row>
    <row r="1484" spans="1:10" x14ac:dyDescent="0.35">
      <c r="A1484" s="40" t="s">
        <v>130</v>
      </c>
      <c r="B1484" s="40" t="s">
        <v>65</v>
      </c>
      <c r="C1484" s="40" t="s">
        <v>713</v>
      </c>
      <c r="D1484" s="40">
        <v>14</v>
      </c>
      <c r="E1484" s="40">
        <v>4</v>
      </c>
      <c r="F1484" s="43">
        <f t="shared" si="46"/>
        <v>0.2857142857142857</v>
      </c>
      <c r="G1484" s="40">
        <v>11</v>
      </c>
      <c r="H1484" s="40">
        <v>4</v>
      </c>
      <c r="I1484" s="43">
        <f t="shared" si="47"/>
        <v>0.36363636363636365</v>
      </c>
      <c r="J1484" s="40">
        <v>25</v>
      </c>
    </row>
    <row r="1485" spans="1:10" x14ac:dyDescent="0.35">
      <c r="A1485" s="40" t="s">
        <v>130</v>
      </c>
      <c r="B1485" s="40" t="s">
        <v>65</v>
      </c>
      <c r="C1485" s="40" t="s">
        <v>185</v>
      </c>
      <c r="D1485" s="40">
        <v>18</v>
      </c>
      <c r="E1485" s="40">
        <v>10</v>
      </c>
      <c r="F1485" s="43">
        <f t="shared" si="46"/>
        <v>0.55555555555555558</v>
      </c>
      <c r="G1485" s="40">
        <v>12</v>
      </c>
      <c r="H1485" s="40">
        <v>1</v>
      </c>
      <c r="I1485" s="43">
        <f t="shared" si="47"/>
        <v>8.3333333333333329E-2</v>
      </c>
      <c r="J1485" s="40">
        <v>30</v>
      </c>
    </row>
    <row r="1486" spans="1:10" x14ac:dyDescent="0.35">
      <c r="A1486" s="40" t="s">
        <v>130</v>
      </c>
      <c r="B1486" s="40" t="s">
        <v>65</v>
      </c>
      <c r="C1486" s="40" t="s">
        <v>186</v>
      </c>
      <c r="D1486" s="40">
        <v>6</v>
      </c>
      <c r="E1486" s="40">
        <v>4</v>
      </c>
      <c r="F1486" s="43">
        <f t="shared" si="46"/>
        <v>0.66666666666666663</v>
      </c>
      <c r="G1486" s="40"/>
      <c r="H1486" s="40"/>
      <c r="I1486" s="43"/>
      <c r="J1486" s="40">
        <v>6</v>
      </c>
    </row>
    <row r="1487" spans="1:10" x14ac:dyDescent="0.35">
      <c r="A1487" s="40" t="s">
        <v>130</v>
      </c>
      <c r="B1487" s="40" t="s">
        <v>65</v>
      </c>
      <c r="C1487" s="40" t="s">
        <v>187</v>
      </c>
      <c r="D1487" s="40">
        <v>3</v>
      </c>
      <c r="E1487" s="40">
        <v>2</v>
      </c>
      <c r="F1487" s="43">
        <f t="shared" si="46"/>
        <v>0.66666666666666663</v>
      </c>
      <c r="G1487" s="40">
        <v>12</v>
      </c>
      <c r="H1487" s="40">
        <v>5</v>
      </c>
      <c r="I1487" s="43">
        <f t="shared" si="47"/>
        <v>0.41666666666666669</v>
      </c>
      <c r="J1487" s="40">
        <v>15</v>
      </c>
    </row>
    <row r="1488" spans="1:10" x14ac:dyDescent="0.35">
      <c r="A1488" s="40" t="s">
        <v>130</v>
      </c>
      <c r="B1488" s="40" t="s">
        <v>65</v>
      </c>
      <c r="C1488" s="40" t="s">
        <v>188</v>
      </c>
      <c r="D1488" s="40">
        <v>5</v>
      </c>
      <c r="E1488" s="40">
        <v>3</v>
      </c>
      <c r="F1488" s="43">
        <f t="shared" si="46"/>
        <v>0.6</v>
      </c>
      <c r="G1488" s="40">
        <v>2</v>
      </c>
      <c r="H1488" s="40">
        <v>1</v>
      </c>
      <c r="I1488" s="43">
        <f t="shared" si="47"/>
        <v>0.5</v>
      </c>
      <c r="J1488" s="40">
        <v>7</v>
      </c>
    </row>
    <row r="1489" spans="1:10" x14ac:dyDescent="0.35">
      <c r="A1489" s="40" t="s">
        <v>130</v>
      </c>
      <c r="B1489" s="40" t="s">
        <v>65</v>
      </c>
      <c r="C1489" s="40" t="s">
        <v>2397</v>
      </c>
      <c r="D1489" s="40">
        <v>4</v>
      </c>
      <c r="E1489" s="40">
        <v>2</v>
      </c>
      <c r="F1489" s="43">
        <f t="shared" si="46"/>
        <v>0.5</v>
      </c>
      <c r="G1489" s="40">
        <v>5</v>
      </c>
      <c r="H1489" s="40">
        <v>2</v>
      </c>
      <c r="I1489" s="43">
        <f t="shared" si="47"/>
        <v>0.4</v>
      </c>
      <c r="J1489" s="40">
        <v>9</v>
      </c>
    </row>
    <row r="1490" spans="1:10" x14ac:dyDescent="0.35">
      <c r="A1490" s="40" t="s">
        <v>130</v>
      </c>
      <c r="B1490" s="40" t="s">
        <v>65</v>
      </c>
      <c r="C1490" s="40" t="s">
        <v>2398</v>
      </c>
      <c r="D1490" s="40">
        <v>10</v>
      </c>
      <c r="E1490" s="40"/>
      <c r="F1490" s="43">
        <f t="shared" si="46"/>
        <v>0</v>
      </c>
      <c r="G1490" s="40">
        <v>7</v>
      </c>
      <c r="H1490" s="40"/>
      <c r="I1490" s="43">
        <f t="shared" si="47"/>
        <v>0</v>
      </c>
      <c r="J1490" s="40">
        <v>17</v>
      </c>
    </row>
    <row r="1491" spans="1:10" x14ac:dyDescent="0.35">
      <c r="A1491" s="40" t="s">
        <v>130</v>
      </c>
      <c r="B1491" s="40" t="s">
        <v>65</v>
      </c>
      <c r="C1491" s="40" t="s">
        <v>2399</v>
      </c>
      <c r="D1491" s="40">
        <v>4</v>
      </c>
      <c r="E1491" s="40">
        <v>1</v>
      </c>
      <c r="F1491" s="43">
        <f t="shared" si="46"/>
        <v>0.25</v>
      </c>
      <c r="G1491" s="40">
        <v>4</v>
      </c>
      <c r="H1491" s="40">
        <v>2</v>
      </c>
      <c r="I1491" s="43">
        <f t="shared" si="47"/>
        <v>0.5</v>
      </c>
      <c r="J1491" s="40">
        <v>8</v>
      </c>
    </row>
    <row r="1492" spans="1:10" x14ac:dyDescent="0.35">
      <c r="A1492" s="40" t="s">
        <v>130</v>
      </c>
      <c r="B1492" s="40" t="s">
        <v>65</v>
      </c>
      <c r="C1492" s="40" t="s">
        <v>2400</v>
      </c>
      <c r="D1492" s="40"/>
      <c r="E1492" s="40"/>
      <c r="F1492" s="43"/>
      <c r="G1492" s="40">
        <v>1</v>
      </c>
      <c r="H1492" s="40"/>
      <c r="I1492" s="43">
        <f t="shared" si="47"/>
        <v>0</v>
      </c>
      <c r="J1492" s="40">
        <v>1</v>
      </c>
    </row>
    <row r="1493" spans="1:10" x14ac:dyDescent="0.35">
      <c r="A1493" s="40" t="s">
        <v>130</v>
      </c>
      <c r="B1493" s="40" t="s">
        <v>65</v>
      </c>
      <c r="C1493" s="40" t="s">
        <v>2401</v>
      </c>
      <c r="D1493" s="40">
        <v>9</v>
      </c>
      <c r="E1493" s="40"/>
      <c r="F1493" s="43">
        <f t="shared" si="46"/>
        <v>0</v>
      </c>
      <c r="G1493" s="40">
        <v>3</v>
      </c>
      <c r="H1493" s="40">
        <v>1</v>
      </c>
      <c r="I1493" s="43">
        <f t="shared" si="47"/>
        <v>0.33333333333333331</v>
      </c>
      <c r="J1493" s="40">
        <v>12</v>
      </c>
    </row>
    <row r="1494" spans="1:10" x14ac:dyDescent="0.35">
      <c r="A1494" s="40" t="s">
        <v>130</v>
      </c>
      <c r="B1494" s="40" t="s">
        <v>65</v>
      </c>
      <c r="C1494" s="40" t="s">
        <v>2402</v>
      </c>
      <c r="D1494" s="40">
        <v>7</v>
      </c>
      <c r="E1494" s="40">
        <v>1</v>
      </c>
      <c r="F1494" s="43">
        <f t="shared" si="46"/>
        <v>0.14285714285714285</v>
      </c>
      <c r="G1494" s="40">
        <v>4</v>
      </c>
      <c r="H1494" s="40"/>
      <c r="I1494" s="43">
        <f t="shared" si="47"/>
        <v>0</v>
      </c>
      <c r="J1494" s="40">
        <v>11</v>
      </c>
    </row>
    <row r="1495" spans="1:10" x14ac:dyDescent="0.35">
      <c r="A1495" s="40" t="s">
        <v>130</v>
      </c>
      <c r="B1495" s="40" t="s">
        <v>65</v>
      </c>
      <c r="C1495" s="40" t="s">
        <v>2403</v>
      </c>
      <c r="D1495" s="40">
        <v>6</v>
      </c>
      <c r="E1495" s="40">
        <v>2</v>
      </c>
      <c r="F1495" s="43">
        <f t="shared" si="46"/>
        <v>0.33333333333333331</v>
      </c>
      <c r="G1495" s="40">
        <v>5</v>
      </c>
      <c r="H1495" s="40">
        <v>2</v>
      </c>
      <c r="I1495" s="43">
        <f t="shared" si="47"/>
        <v>0.4</v>
      </c>
      <c r="J1495" s="40">
        <v>11</v>
      </c>
    </row>
    <row r="1496" spans="1:10" x14ac:dyDescent="0.35">
      <c r="A1496" s="40" t="s">
        <v>130</v>
      </c>
      <c r="B1496" s="40" t="s">
        <v>65</v>
      </c>
      <c r="C1496" s="40" t="s">
        <v>2404</v>
      </c>
      <c r="D1496" s="40">
        <v>5</v>
      </c>
      <c r="E1496" s="40"/>
      <c r="F1496" s="43">
        <f t="shared" si="46"/>
        <v>0</v>
      </c>
      <c r="G1496" s="40">
        <v>5</v>
      </c>
      <c r="H1496" s="40"/>
      <c r="I1496" s="43">
        <f t="shared" si="47"/>
        <v>0</v>
      </c>
      <c r="J1496" s="40">
        <v>10</v>
      </c>
    </row>
    <row r="1497" spans="1:10" x14ac:dyDescent="0.35">
      <c r="A1497" s="40" t="s">
        <v>130</v>
      </c>
      <c r="B1497" s="40" t="s">
        <v>65</v>
      </c>
      <c r="C1497" s="40" t="s">
        <v>2405</v>
      </c>
      <c r="D1497" s="40">
        <v>6</v>
      </c>
      <c r="E1497" s="40"/>
      <c r="F1497" s="43">
        <f t="shared" si="46"/>
        <v>0</v>
      </c>
      <c r="G1497" s="40">
        <v>4</v>
      </c>
      <c r="H1497" s="40"/>
      <c r="I1497" s="43">
        <f t="shared" si="47"/>
        <v>0</v>
      </c>
      <c r="J1497" s="40">
        <v>10</v>
      </c>
    </row>
    <row r="1498" spans="1:10" x14ac:dyDescent="0.35">
      <c r="A1498" s="40" t="s">
        <v>130</v>
      </c>
      <c r="B1498" s="40" t="s">
        <v>65</v>
      </c>
      <c r="C1498" s="40" t="s">
        <v>2406</v>
      </c>
      <c r="D1498" s="40">
        <v>5</v>
      </c>
      <c r="E1498" s="40"/>
      <c r="F1498" s="43">
        <f t="shared" si="46"/>
        <v>0</v>
      </c>
      <c r="G1498" s="40">
        <v>3</v>
      </c>
      <c r="H1498" s="40"/>
      <c r="I1498" s="43">
        <f t="shared" si="47"/>
        <v>0</v>
      </c>
      <c r="J1498" s="40">
        <v>8</v>
      </c>
    </row>
    <row r="1499" spans="1:10" x14ac:dyDescent="0.35">
      <c r="A1499" s="40" t="s">
        <v>130</v>
      </c>
      <c r="B1499" s="40" t="s">
        <v>66</v>
      </c>
      <c r="C1499" s="40" t="s">
        <v>189</v>
      </c>
      <c r="D1499" s="40">
        <v>22</v>
      </c>
      <c r="E1499" s="40">
        <v>10</v>
      </c>
      <c r="F1499" s="43">
        <f t="shared" si="46"/>
        <v>0.45454545454545453</v>
      </c>
      <c r="G1499" s="40">
        <v>4</v>
      </c>
      <c r="H1499" s="40">
        <v>1</v>
      </c>
      <c r="I1499" s="43">
        <f t="shared" si="47"/>
        <v>0.25</v>
      </c>
      <c r="J1499" s="40">
        <v>26</v>
      </c>
    </row>
    <row r="1500" spans="1:10" x14ac:dyDescent="0.35">
      <c r="A1500" s="40" t="s">
        <v>130</v>
      </c>
      <c r="B1500" s="40" t="s">
        <v>66</v>
      </c>
      <c r="C1500" s="40" t="s">
        <v>190</v>
      </c>
      <c r="D1500" s="40">
        <v>7</v>
      </c>
      <c r="E1500" s="40">
        <v>2</v>
      </c>
      <c r="F1500" s="43">
        <f t="shared" si="46"/>
        <v>0.2857142857142857</v>
      </c>
      <c r="G1500" s="40">
        <v>2</v>
      </c>
      <c r="H1500" s="40"/>
      <c r="I1500" s="43">
        <f t="shared" si="47"/>
        <v>0</v>
      </c>
      <c r="J1500" s="40">
        <v>9</v>
      </c>
    </row>
    <row r="1501" spans="1:10" x14ac:dyDescent="0.35">
      <c r="A1501" s="40" t="s">
        <v>130</v>
      </c>
      <c r="B1501" s="40" t="s">
        <v>66</v>
      </c>
      <c r="C1501" s="40" t="s">
        <v>714</v>
      </c>
      <c r="D1501" s="40">
        <v>23</v>
      </c>
      <c r="E1501" s="40">
        <v>6</v>
      </c>
      <c r="F1501" s="43">
        <f t="shared" si="46"/>
        <v>0.2608695652173913</v>
      </c>
      <c r="G1501" s="40">
        <v>9</v>
      </c>
      <c r="H1501" s="40">
        <v>2</v>
      </c>
      <c r="I1501" s="43">
        <f t="shared" si="47"/>
        <v>0.22222222222222221</v>
      </c>
      <c r="J1501" s="40">
        <v>32</v>
      </c>
    </row>
    <row r="1502" spans="1:10" x14ac:dyDescent="0.35">
      <c r="A1502" s="40" t="s">
        <v>130</v>
      </c>
      <c r="B1502" s="40" t="s">
        <v>66</v>
      </c>
      <c r="C1502" s="40" t="s">
        <v>2407</v>
      </c>
      <c r="D1502" s="40">
        <v>15</v>
      </c>
      <c r="E1502" s="40">
        <v>1</v>
      </c>
      <c r="F1502" s="43">
        <f t="shared" si="46"/>
        <v>6.6666666666666666E-2</v>
      </c>
      <c r="G1502" s="40">
        <v>3</v>
      </c>
      <c r="H1502" s="40"/>
      <c r="I1502" s="43">
        <f t="shared" si="47"/>
        <v>0</v>
      </c>
      <c r="J1502" s="40">
        <v>18</v>
      </c>
    </row>
    <row r="1503" spans="1:10" x14ac:dyDescent="0.35">
      <c r="A1503" s="40" t="s">
        <v>130</v>
      </c>
      <c r="B1503" s="40" t="s">
        <v>66</v>
      </c>
      <c r="C1503" s="40" t="s">
        <v>2408</v>
      </c>
      <c r="D1503" s="40">
        <v>16</v>
      </c>
      <c r="E1503" s="40">
        <v>6</v>
      </c>
      <c r="F1503" s="43">
        <f t="shared" si="46"/>
        <v>0.375</v>
      </c>
      <c r="G1503" s="40">
        <v>5</v>
      </c>
      <c r="H1503" s="40">
        <v>4</v>
      </c>
      <c r="I1503" s="43">
        <f t="shared" si="47"/>
        <v>0.8</v>
      </c>
      <c r="J1503" s="40">
        <v>21</v>
      </c>
    </row>
    <row r="1504" spans="1:10" x14ac:dyDescent="0.35">
      <c r="A1504" s="40" t="s">
        <v>130</v>
      </c>
      <c r="B1504" s="40" t="s">
        <v>66</v>
      </c>
      <c r="C1504" s="40" t="s">
        <v>2409</v>
      </c>
      <c r="D1504" s="40">
        <v>5</v>
      </c>
      <c r="E1504" s="40">
        <v>1</v>
      </c>
      <c r="F1504" s="43">
        <f t="shared" si="46"/>
        <v>0.2</v>
      </c>
      <c r="G1504" s="40">
        <v>7</v>
      </c>
      <c r="H1504" s="40">
        <v>3</v>
      </c>
      <c r="I1504" s="43">
        <f t="shared" si="47"/>
        <v>0.42857142857142855</v>
      </c>
      <c r="J1504" s="40">
        <v>12</v>
      </c>
    </row>
    <row r="1505" spans="1:10" x14ac:dyDescent="0.35">
      <c r="A1505" s="40" t="s">
        <v>130</v>
      </c>
      <c r="B1505" s="40" t="s">
        <v>66</v>
      </c>
      <c r="C1505" s="40" t="s">
        <v>2410</v>
      </c>
      <c r="D1505" s="40">
        <v>4</v>
      </c>
      <c r="E1505" s="40">
        <v>1</v>
      </c>
      <c r="F1505" s="43">
        <f t="shared" si="46"/>
        <v>0.25</v>
      </c>
      <c r="G1505" s="40"/>
      <c r="H1505" s="40"/>
      <c r="I1505" s="43"/>
      <c r="J1505" s="40">
        <v>4</v>
      </c>
    </row>
    <row r="1506" spans="1:10" x14ac:dyDescent="0.35">
      <c r="A1506" s="40" t="s">
        <v>130</v>
      </c>
      <c r="B1506" s="40" t="s">
        <v>67</v>
      </c>
      <c r="C1506" s="40" t="s">
        <v>715</v>
      </c>
      <c r="D1506" s="40">
        <v>2</v>
      </c>
      <c r="E1506" s="40">
        <v>1</v>
      </c>
      <c r="F1506" s="43">
        <f t="shared" si="46"/>
        <v>0.5</v>
      </c>
      <c r="G1506" s="40">
        <v>1</v>
      </c>
      <c r="H1506" s="40"/>
      <c r="I1506" s="43">
        <f t="shared" si="47"/>
        <v>0</v>
      </c>
      <c r="J1506" s="40">
        <v>3</v>
      </c>
    </row>
    <row r="1507" spans="1:10" x14ac:dyDescent="0.35">
      <c r="A1507" s="40" t="s">
        <v>130</v>
      </c>
      <c r="B1507" s="40" t="s">
        <v>67</v>
      </c>
      <c r="C1507" s="40" t="s">
        <v>191</v>
      </c>
      <c r="D1507" s="40">
        <v>19</v>
      </c>
      <c r="E1507" s="40">
        <v>12</v>
      </c>
      <c r="F1507" s="43">
        <f t="shared" si="46"/>
        <v>0.63157894736842102</v>
      </c>
      <c r="G1507" s="40">
        <v>31</v>
      </c>
      <c r="H1507" s="40">
        <v>9</v>
      </c>
      <c r="I1507" s="43">
        <f t="shared" si="47"/>
        <v>0.29032258064516131</v>
      </c>
      <c r="J1507" s="40">
        <v>50</v>
      </c>
    </row>
    <row r="1508" spans="1:10" x14ac:dyDescent="0.35">
      <c r="A1508" s="40" t="s">
        <v>130</v>
      </c>
      <c r="B1508" s="40" t="s">
        <v>67</v>
      </c>
      <c r="C1508" s="40" t="s">
        <v>192</v>
      </c>
      <c r="D1508" s="40">
        <v>15</v>
      </c>
      <c r="E1508" s="40">
        <v>2</v>
      </c>
      <c r="F1508" s="43">
        <f t="shared" si="46"/>
        <v>0.13333333333333333</v>
      </c>
      <c r="G1508" s="40">
        <v>4</v>
      </c>
      <c r="H1508" s="40">
        <v>2</v>
      </c>
      <c r="I1508" s="43">
        <f t="shared" si="47"/>
        <v>0.5</v>
      </c>
      <c r="J1508" s="40">
        <v>19</v>
      </c>
    </row>
    <row r="1509" spans="1:10" x14ac:dyDescent="0.35">
      <c r="A1509" s="40" t="s">
        <v>130</v>
      </c>
      <c r="B1509" s="40" t="s">
        <v>67</v>
      </c>
      <c r="C1509" s="40" t="s">
        <v>2411</v>
      </c>
      <c r="D1509" s="40">
        <v>13</v>
      </c>
      <c r="E1509" s="40">
        <v>5</v>
      </c>
      <c r="F1509" s="43">
        <f t="shared" si="46"/>
        <v>0.38461538461538464</v>
      </c>
      <c r="G1509" s="40">
        <v>6</v>
      </c>
      <c r="H1509" s="40">
        <v>2</v>
      </c>
      <c r="I1509" s="43">
        <f t="shared" si="47"/>
        <v>0.33333333333333331</v>
      </c>
      <c r="J1509" s="40">
        <v>19</v>
      </c>
    </row>
    <row r="1510" spans="1:10" x14ac:dyDescent="0.35">
      <c r="A1510" s="40" t="s">
        <v>130</v>
      </c>
      <c r="B1510" s="40" t="s">
        <v>67</v>
      </c>
      <c r="C1510" s="40" t="s">
        <v>2412</v>
      </c>
      <c r="D1510" s="40">
        <v>2</v>
      </c>
      <c r="E1510" s="40">
        <v>1</v>
      </c>
      <c r="F1510" s="43">
        <f t="shared" si="46"/>
        <v>0.5</v>
      </c>
      <c r="G1510" s="40">
        <v>2</v>
      </c>
      <c r="H1510" s="40">
        <v>2</v>
      </c>
      <c r="I1510" s="43">
        <f t="shared" si="47"/>
        <v>1</v>
      </c>
      <c r="J1510" s="40">
        <v>4</v>
      </c>
    </row>
    <row r="1511" spans="1:10" x14ac:dyDescent="0.35">
      <c r="A1511" s="40" t="s">
        <v>130</v>
      </c>
      <c r="B1511" s="40" t="s">
        <v>67</v>
      </c>
      <c r="C1511" s="40" t="s">
        <v>2413</v>
      </c>
      <c r="D1511" s="40">
        <v>9</v>
      </c>
      <c r="E1511" s="40">
        <v>1</v>
      </c>
      <c r="F1511" s="43">
        <f t="shared" si="46"/>
        <v>0.1111111111111111</v>
      </c>
      <c r="G1511" s="40">
        <v>3</v>
      </c>
      <c r="H1511" s="40">
        <v>1</v>
      </c>
      <c r="I1511" s="43">
        <f t="shared" si="47"/>
        <v>0.33333333333333331</v>
      </c>
      <c r="J1511" s="40">
        <v>12</v>
      </c>
    </row>
    <row r="1512" spans="1:10" x14ac:dyDescent="0.35">
      <c r="A1512" s="40" t="s">
        <v>130</v>
      </c>
      <c r="B1512" s="40" t="s">
        <v>67</v>
      </c>
      <c r="C1512" s="40" t="s">
        <v>2414</v>
      </c>
      <c r="D1512" s="40">
        <v>9</v>
      </c>
      <c r="E1512" s="40">
        <v>3</v>
      </c>
      <c r="F1512" s="43">
        <f t="shared" si="46"/>
        <v>0.33333333333333331</v>
      </c>
      <c r="G1512" s="40">
        <v>9</v>
      </c>
      <c r="H1512" s="40">
        <v>1</v>
      </c>
      <c r="I1512" s="43">
        <f t="shared" si="47"/>
        <v>0.1111111111111111</v>
      </c>
      <c r="J1512" s="40">
        <v>18</v>
      </c>
    </row>
    <row r="1513" spans="1:10" x14ac:dyDescent="0.35">
      <c r="A1513" s="40" t="s">
        <v>130</v>
      </c>
      <c r="B1513" s="40" t="s">
        <v>67</v>
      </c>
      <c r="C1513" s="40" t="s">
        <v>2415</v>
      </c>
      <c r="D1513" s="40">
        <v>9</v>
      </c>
      <c r="E1513" s="40">
        <v>2</v>
      </c>
      <c r="F1513" s="43">
        <f t="shared" si="46"/>
        <v>0.22222222222222221</v>
      </c>
      <c r="G1513" s="40">
        <v>5</v>
      </c>
      <c r="H1513" s="40">
        <v>4</v>
      </c>
      <c r="I1513" s="43">
        <f t="shared" si="47"/>
        <v>0.8</v>
      </c>
      <c r="J1513" s="40">
        <v>14</v>
      </c>
    </row>
    <row r="1514" spans="1:10" x14ac:dyDescent="0.35">
      <c r="A1514" s="40" t="s">
        <v>130</v>
      </c>
      <c r="B1514" s="40" t="s">
        <v>67</v>
      </c>
      <c r="C1514" s="40" t="s">
        <v>2416</v>
      </c>
      <c r="D1514" s="40">
        <v>2</v>
      </c>
      <c r="E1514" s="40">
        <v>1</v>
      </c>
      <c r="F1514" s="43">
        <f t="shared" si="46"/>
        <v>0.5</v>
      </c>
      <c r="G1514" s="40">
        <v>10</v>
      </c>
      <c r="H1514" s="40">
        <v>2</v>
      </c>
      <c r="I1514" s="43">
        <f t="shared" si="47"/>
        <v>0.2</v>
      </c>
      <c r="J1514" s="40">
        <v>12</v>
      </c>
    </row>
    <row r="1515" spans="1:10" x14ac:dyDescent="0.35">
      <c r="A1515" s="40" t="s">
        <v>130</v>
      </c>
      <c r="B1515" s="40" t="s">
        <v>68</v>
      </c>
      <c r="C1515" s="40" t="s">
        <v>193</v>
      </c>
      <c r="D1515" s="40">
        <v>35</v>
      </c>
      <c r="E1515" s="40">
        <v>13</v>
      </c>
      <c r="F1515" s="43">
        <f t="shared" si="46"/>
        <v>0.37142857142857144</v>
      </c>
      <c r="G1515" s="40">
        <v>43</v>
      </c>
      <c r="H1515" s="40">
        <v>12</v>
      </c>
      <c r="I1515" s="43">
        <f t="shared" si="47"/>
        <v>0.27906976744186046</v>
      </c>
      <c r="J1515" s="40">
        <v>78</v>
      </c>
    </row>
    <row r="1516" spans="1:10" x14ac:dyDescent="0.35">
      <c r="A1516" s="40" t="s">
        <v>130</v>
      </c>
      <c r="B1516" s="40" t="s">
        <v>68</v>
      </c>
      <c r="C1516" s="40" t="s">
        <v>2417</v>
      </c>
      <c r="D1516" s="40">
        <v>13</v>
      </c>
      <c r="E1516" s="40">
        <v>8</v>
      </c>
      <c r="F1516" s="43">
        <f t="shared" si="46"/>
        <v>0.61538461538461542</v>
      </c>
      <c r="G1516" s="40">
        <v>19</v>
      </c>
      <c r="H1516" s="40">
        <v>10</v>
      </c>
      <c r="I1516" s="43">
        <f t="shared" si="47"/>
        <v>0.52631578947368418</v>
      </c>
      <c r="J1516" s="40">
        <v>32</v>
      </c>
    </row>
    <row r="1517" spans="1:10" x14ac:dyDescent="0.35">
      <c r="A1517" s="40" t="s">
        <v>130</v>
      </c>
      <c r="B1517" s="40" t="s">
        <v>68</v>
      </c>
      <c r="C1517" s="40" t="s">
        <v>2418</v>
      </c>
      <c r="D1517" s="40">
        <v>8</v>
      </c>
      <c r="E1517" s="40">
        <v>1</v>
      </c>
      <c r="F1517" s="43">
        <f t="shared" si="46"/>
        <v>0.125</v>
      </c>
      <c r="G1517" s="40">
        <v>6</v>
      </c>
      <c r="H1517" s="40">
        <v>1</v>
      </c>
      <c r="I1517" s="43">
        <f t="shared" si="47"/>
        <v>0.16666666666666666</v>
      </c>
      <c r="J1517" s="40">
        <v>14</v>
      </c>
    </row>
    <row r="1518" spans="1:10" x14ac:dyDescent="0.35">
      <c r="A1518" s="40" t="s">
        <v>130</v>
      </c>
      <c r="B1518" s="40" t="s">
        <v>68</v>
      </c>
      <c r="C1518" s="40" t="s">
        <v>2419</v>
      </c>
      <c r="D1518" s="40">
        <v>5</v>
      </c>
      <c r="E1518" s="40">
        <v>3</v>
      </c>
      <c r="F1518" s="43">
        <f t="shared" si="46"/>
        <v>0.6</v>
      </c>
      <c r="G1518" s="40">
        <v>8</v>
      </c>
      <c r="H1518" s="40">
        <v>2</v>
      </c>
      <c r="I1518" s="43">
        <f t="shared" si="47"/>
        <v>0.25</v>
      </c>
      <c r="J1518" s="40">
        <v>13</v>
      </c>
    </row>
    <row r="1519" spans="1:10" x14ac:dyDescent="0.35">
      <c r="A1519" s="40" t="s">
        <v>130</v>
      </c>
      <c r="B1519" s="40" t="s">
        <v>68</v>
      </c>
      <c r="C1519" s="40" t="s">
        <v>2420</v>
      </c>
      <c r="D1519" s="40"/>
      <c r="E1519" s="40"/>
      <c r="F1519" s="43"/>
      <c r="G1519" s="40">
        <v>2</v>
      </c>
      <c r="H1519" s="40">
        <v>1</v>
      </c>
      <c r="I1519" s="43">
        <f t="shared" si="47"/>
        <v>0.5</v>
      </c>
      <c r="J1519" s="40">
        <v>2</v>
      </c>
    </row>
    <row r="1520" spans="1:10" x14ac:dyDescent="0.35">
      <c r="A1520" s="40" t="s">
        <v>130</v>
      </c>
      <c r="B1520" s="40" t="s">
        <v>68</v>
      </c>
      <c r="C1520" s="40" t="s">
        <v>2421</v>
      </c>
      <c r="D1520" s="40">
        <v>5</v>
      </c>
      <c r="E1520" s="40"/>
      <c r="F1520" s="43">
        <f t="shared" si="46"/>
        <v>0</v>
      </c>
      <c r="G1520" s="40"/>
      <c r="H1520" s="40"/>
      <c r="I1520" s="43"/>
      <c r="J1520" s="40">
        <v>5</v>
      </c>
    </row>
    <row r="1521" spans="1:10" x14ac:dyDescent="0.35">
      <c r="A1521" s="40" t="s">
        <v>130</v>
      </c>
      <c r="B1521" s="40" t="s">
        <v>68</v>
      </c>
      <c r="C1521" s="40" t="s">
        <v>2376</v>
      </c>
      <c r="D1521" s="40">
        <v>2</v>
      </c>
      <c r="E1521" s="40">
        <v>2</v>
      </c>
      <c r="F1521" s="43">
        <f t="shared" si="46"/>
        <v>1</v>
      </c>
      <c r="G1521" s="40"/>
      <c r="H1521" s="40"/>
      <c r="I1521" s="43"/>
      <c r="J1521" s="40">
        <v>2</v>
      </c>
    </row>
    <row r="1522" spans="1:10" x14ac:dyDescent="0.35">
      <c r="A1522" s="40" t="s">
        <v>130</v>
      </c>
      <c r="B1522" s="40" t="s">
        <v>69</v>
      </c>
      <c r="C1522" s="40" t="s">
        <v>194</v>
      </c>
      <c r="D1522" s="40">
        <v>13</v>
      </c>
      <c r="E1522" s="40">
        <v>5</v>
      </c>
      <c r="F1522" s="43">
        <f t="shared" si="46"/>
        <v>0.38461538461538464</v>
      </c>
      <c r="G1522" s="40">
        <v>21</v>
      </c>
      <c r="H1522" s="40">
        <v>9</v>
      </c>
      <c r="I1522" s="43">
        <f t="shared" si="47"/>
        <v>0.42857142857142855</v>
      </c>
      <c r="J1522" s="40">
        <v>34</v>
      </c>
    </row>
    <row r="1523" spans="1:10" x14ac:dyDescent="0.35">
      <c r="A1523" s="40" t="s">
        <v>130</v>
      </c>
      <c r="B1523" s="40" t="s">
        <v>69</v>
      </c>
      <c r="C1523" s="40" t="s">
        <v>2422</v>
      </c>
      <c r="D1523" s="40">
        <v>8</v>
      </c>
      <c r="E1523" s="40">
        <v>3</v>
      </c>
      <c r="F1523" s="43">
        <f t="shared" si="46"/>
        <v>0.375</v>
      </c>
      <c r="G1523" s="40">
        <v>16</v>
      </c>
      <c r="H1523" s="40">
        <v>3</v>
      </c>
      <c r="I1523" s="43">
        <f t="shared" si="47"/>
        <v>0.1875</v>
      </c>
      <c r="J1523" s="40">
        <v>24</v>
      </c>
    </row>
    <row r="1524" spans="1:10" x14ac:dyDescent="0.35">
      <c r="A1524" s="40" t="s">
        <v>130</v>
      </c>
      <c r="B1524" s="40" t="s">
        <v>70</v>
      </c>
      <c r="C1524" s="40" t="s">
        <v>195</v>
      </c>
      <c r="D1524" s="40">
        <v>11</v>
      </c>
      <c r="E1524" s="40">
        <v>2</v>
      </c>
      <c r="F1524" s="43">
        <f t="shared" si="46"/>
        <v>0.18181818181818182</v>
      </c>
      <c r="G1524" s="40">
        <v>16</v>
      </c>
      <c r="H1524" s="40">
        <v>4</v>
      </c>
      <c r="I1524" s="43">
        <f t="shared" si="47"/>
        <v>0.25</v>
      </c>
      <c r="J1524" s="40">
        <v>27</v>
      </c>
    </row>
    <row r="1525" spans="1:10" x14ac:dyDescent="0.35">
      <c r="A1525" s="40" t="s">
        <v>130</v>
      </c>
      <c r="B1525" s="40" t="s">
        <v>70</v>
      </c>
      <c r="C1525" s="40" t="s">
        <v>2423</v>
      </c>
      <c r="D1525" s="40">
        <v>9</v>
      </c>
      <c r="E1525" s="40">
        <v>1</v>
      </c>
      <c r="F1525" s="43">
        <f t="shared" si="46"/>
        <v>0.1111111111111111</v>
      </c>
      <c r="G1525" s="40">
        <v>17</v>
      </c>
      <c r="H1525" s="40">
        <v>3</v>
      </c>
      <c r="I1525" s="43">
        <f t="shared" si="47"/>
        <v>0.17647058823529413</v>
      </c>
      <c r="J1525" s="40">
        <v>26</v>
      </c>
    </row>
    <row r="1526" spans="1:10" x14ac:dyDescent="0.35">
      <c r="A1526" s="40" t="s">
        <v>130</v>
      </c>
      <c r="B1526" s="40" t="s">
        <v>71</v>
      </c>
      <c r="C1526" s="40" t="s">
        <v>196</v>
      </c>
      <c r="D1526" s="40">
        <v>1</v>
      </c>
      <c r="E1526" s="40">
        <v>1</v>
      </c>
      <c r="F1526" s="43">
        <f t="shared" si="46"/>
        <v>1</v>
      </c>
      <c r="G1526" s="40">
        <v>2</v>
      </c>
      <c r="H1526" s="40">
        <v>1</v>
      </c>
      <c r="I1526" s="43">
        <f t="shared" si="47"/>
        <v>0.5</v>
      </c>
      <c r="J1526" s="40">
        <v>3</v>
      </c>
    </row>
    <row r="1527" spans="1:10" x14ac:dyDescent="0.35">
      <c r="A1527" s="40" t="s">
        <v>130</v>
      </c>
      <c r="B1527" s="40" t="s">
        <v>71</v>
      </c>
      <c r="C1527" s="40" t="s">
        <v>197</v>
      </c>
      <c r="D1527" s="40">
        <v>7</v>
      </c>
      <c r="E1527" s="40">
        <v>2</v>
      </c>
      <c r="F1527" s="43">
        <f t="shared" si="46"/>
        <v>0.2857142857142857</v>
      </c>
      <c r="G1527" s="40">
        <v>5</v>
      </c>
      <c r="H1527" s="40">
        <v>1</v>
      </c>
      <c r="I1527" s="43">
        <f t="shared" si="47"/>
        <v>0.2</v>
      </c>
      <c r="J1527" s="40">
        <v>12</v>
      </c>
    </row>
    <row r="1528" spans="1:10" x14ac:dyDescent="0.35">
      <c r="A1528" s="40" t="s">
        <v>130</v>
      </c>
      <c r="B1528" s="40" t="s">
        <v>71</v>
      </c>
      <c r="C1528" s="40" t="s">
        <v>198</v>
      </c>
      <c r="D1528" s="40">
        <v>4</v>
      </c>
      <c r="E1528" s="40"/>
      <c r="F1528" s="43">
        <f t="shared" si="46"/>
        <v>0</v>
      </c>
      <c r="G1528" s="40">
        <v>7</v>
      </c>
      <c r="H1528" s="40">
        <v>1</v>
      </c>
      <c r="I1528" s="43">
        <f t="shared" si="47"/>
        <v>0.14285714285714285</v>
      </c>
      <c r="J1528" s="40">
        <v>11</v>
      </c>
    </row>
    <row r="1529" spans="1:10" x14ac:dyDescent="0.35">
      <c r="A1529" s="40" t="s">
        <v>130</v>
      </c>
      <c r="B1529" s="40" t="s">
        <v>71</v>
      </c>
      <c r="C1529" s="40" t="s">
        <v>2424</v>
      </c>
      <c r="D1529" s="40">
        <v>2</v>
      </c>
      <c r="E1529" s="40">
        <v>1</v>
      </c>
      <c r="F1529" s="43">
        <f t="shared" si="46"/>
        <v>0.5</v>
      </c>
      <c r="G1529" s="40">
        <v>4</v>
      </c>
      <c r="H1529" s="40"/>
      <c r="I1529" s="43">
        <f t="shared" si="47"/>
        <v>0</v>
      </c>
      <c r="J1529" s="40">
        <v>6</v>
      </c>
    </row>
    <row r="1530" spans="1:10" x14ac:dyDescent="0.35">
      <c r="A1530" s="40" t="s">
        <v>130</v>
      </c>
      <c r="B1530" s="40" t="s">
        <v>71</v>
      </c>
      <c r="C1530" s="40" t="s">
        <v>2425</v>
      </c>
      <c r="D1530" s="40">
        <v>3</v>
      </c>
      <c r="E1530" s="40">
        <v>1</v>
      </c>
      <c r="F1530" s="43">
        <f t="shared" si="46"/>
        <v>0.33333333333333331</v>
      </c>
      <c r="G1530" s="40">
        <v>6</v>
      </c>
      <c r="H1530" s="40">
        <v>1</v>
      </c>
      <c r="I1530" s="43">
        <f t="shared" si="47"/>
        <v>0.16666666666666666</v>
      </c>
      <c r="J1530" s="40">
        <v>9</v>
      </c>
    </row>
    <row r="1531" spans="1:10" x14ac:dyDescent="0.35">
      <c r="A1531" s="40" t="s">
        <v>130</v>
      </c>
      <c r="B1531" s="40" t="s">
        <v>71</v>
      </c>
      <c r="C1531" s="40" t="s">
        <v>2426</v>
      </c>
      <c r="D1531" s="40">
        <v>7</v>
      </c>
      <c r="E1531" s="40">
        <v>1</v>
      </c>
      <c r="F1531" s="43">
        <f t="shared" si="46"/>
        <v>0.14285714285714285</v>
      </c>
      <c r="G1531" s="40"/>
      <c r="H1531" s="40"/>
      <c r="I1531" s="43"/>
      <c r="J1531" s="40">
        <v>7</v>
      </c>
    </row>
    <row r="1532" spans="1:10" x14ac:dyDescent="0.35">
      <c r="A1532" s="40" t="s">
        <v>130</v>
      </c>
      <c r="B1532" s="40" t="s">
        <v>401</v>
      </c>
      <c r="C1532" s="40" t="s">
        <v>2427</v>
      </c>
      <c r="D1532" s="40">
        <v>1</v>
      </c>
      <c r="E1532" s="40"/>
      <c r="F1532" s="43">
        <f t="shared" si="46"/>
        <v>0</v>
      </c>
      <c r="G1532" s="40">
        <v>8</v>
      </c>
      <c r="H1532" s="40"/>
      <c r="I1532" s="43">
        <f t="shared" si="47"/>
        <v>0</v>
      </c>
      <c r="J1532" s="40">
        <v>9</v>
      </c>
    </row>
    <row r="1533" spans="1:10" x14ac:dyDescent="0.35">
      <c r="A1533" s="40" t="s">
        <v>130</v>
      </c>
      <c r="B1533" s="40" t="s">
        <v>72</v>
      </c>
      <c r="C1533" s="40" t="s">
        <v>199</v>
      </c>
      <c r="D1533" s="40">
        <v>18</v>
      </c>
      <c r="E1533" s="40">
        <v>5</v>
      </c>
      <c r="F1533" s="43">
        <f t="shared" si="46"/>
        <v>0.27777777777777779</v>
      </c>
      <c r="G1533" s="40">
        <v>7</v>
      </c>
      <c r="H1533" s="40">
        <v>2</v>
      </c>
      <c r="I1533" s="43">
        <f t="shared" si="47"/>
        <v>0.2857142857142857</v>
      </c>
      <c r="J1533" s="40">
        <v>25</v>
      </c>
    </row>
    <row r="1534" spans="1:10" x14ac:dyDescent="0.35">
      <c r="A1534" s="40" t="s">
        <v>130</v>
      </c>
      <c r="B1534" s="40" t="s">
        <v>72</v>
      </c>
      <c r="C1534" s="40" t="s">
        <v>2428</v>
      </c>
      <c r="D1534" s="40">
        <v>19</v>
      </c>
      <c r="E1534" s="40"/>
      <c r="F1534" s="43">
        <f t="shared" si="46"/>
        <v>0</v>
      </c>
      <c r="G1534" s="40">
        <v>4</v>
      </c>
      <c r="H1534" s="40"/>
      <c r="I1534" s="43">
        <f t="shared" si="47"/>
        <v>0</v>
      </c>
      <c r="J1534" s="40">
        <v>23</v>
      </c>
    </row>
    <row r="1535" spans="1:10" x14ac:dyDescent="0.35">
      <c r="A1535" s="40" t="s">
        <v>130</v>
      </c>
      <c r="B1535" s="40" t="s">
        <v>72</v>
      </c>
      <c r="C1535" s="40" t="s">
        <v>2429</v>
      </c>
      <c r="D1535" s="40">
        <v>14</v>
      </c>
      <c r="E1535" s="40"/>
      <c r="F1535" s="43">
        <f t="shared" si="46"/>
        <v>0</v>
      </c>
      <c r="G1535" s="40">
        <v>3</v>
      </c>
      <c r="H1535" s="40"/>
      <c r="I1535" s="43">
        <f t="shared" si="47"/>
        <v>0</v>
      </c>
      <c r="J1535" s="40">
        <v>17</v>
      </c>
    </row>
    <row r="1536" spans="1:10" x14ac:dyDescent="0.35">
      <c r="A1536" s="40" t="s">
        <v>130</v>
      </c>
      <c r="B1536" s="40" t="s">
        <v>72</v>
      </c>
      <c r="C1536" s="40" t="s">
        <v>2430</v>
      </c>
      <c r="D1536" s="40">
        <v>25</v>
      </c>
      <c r="E1536" s="40"/>
      <c r="F1536" s="43">
        <f t="shared" si="46"/>
        <v>0</v>
      </c>
      <c r="G1536" s="40">
        <v>5</v>
      </c>
      <c r="H1536" s="40"/>
      <c r="I1536" s="43">
        <f t="shared" si="47"/>
        <v>0</v>
      </c>
      <c r="J1536" s="40">
        <v>30</v>
      </c>
    </row>
    <row r="1537" spans="1:10" x14ac:dyDescent="0.35">
      <c r="A1537" s="40" t="s">
        <v>130</v>
      </c>
      <c r="B1537" s="40" t="s">
        <v>73</v>
      </c>
      <c r="C1537" s="40" t="s">
        <v>200</v>
      </c>
      <c r="D1537" s="40">
        <v>20</v>
      </c>
      <c r="E1537" s="40">
        <v>6</v>
      </c>
      <c r="F1537" s="43">
        <f t="shared" si="46"/>
        <v>0.3</v>
      </c>
      <c r="G1537" s="40">
        <v>4</v>
      </c>
      <c r="H1537" s="40"/>
      <c r="I1537" s="43">
        <f t="shared" si="47"/>
        <v>0</v>
      </c>
      <c r="J1537" s="40">
        <v>24</v>
      </c>
    </row>
    <row r="1538" spans="1:10" x14ac:dyDescent="0.35">
      <c r="A1538" s="40" t="s">
        <v>130</v>
      </c>
      <c r="B1538" s="40" t="s">
        <v>73</v>
      </c>
      <c r="C1538" s="40" t="s">
        <v>2431</v>
      </c>
      <c r="D1538" s="40">
        <v>13</v>
      </c>
      <c r="E1538" s="40">
        <v>6</v>
      </c>
      <c r="F1538" s="43">
        <f t="shared" si="46"/>
        <v>0.46153846153846156</v>
      </c>
      <c r="G1538" s="40">
        <v>7</v>
      </c>
      <c r="H1538" s="40">
        <v>4</v>
      </c>
      <c r="I1538" s="43">
        <f t="shared" si="47"/>
        <v>0.5714285714285714</v>
      </c>
      <c r="J1538" s="40">
        <v>20</v>
      </c>
    </row>
    <row r="1539" spans="1:10" x14ac:dyDescent="0.35">
      <c r="A1539" s="40" t="s">
        <v>130</v>
      </c>
      <c r="B1539" s="40" t="s">
        <v>74</v>
      </c>
      <c r="C1539" s="40" t="s">
        <v>201</v>
      </c>
      <c r="D1539" s="40">
        <v>4</v>
      </c>
      <c r="E1539" s="40">
        <v>2</v>
      </c>
      <c r="F1539" s="43">
        <f t="shared" si="46"/>
        <v>0.5</v>
      </c>
      <c r="G1539" s="40">
        <v>9</v>
      </c>
      <c r="H1539" s="40">
        <v>3</v>
      </c>
      <c r="I1539" s="43">
        <f t="shared" si="47"/>
        <v>0.33333333333333331</v>
      </c>
      <c r="J1539" s="40">
        <v>13</v>
      </c>
    </row>
    <row r="1540" spans="1:10" x14ac:dyDescent="0.35">
      <c r="A1540" s="40" t="s">
        <v>130</v>
      </c>
      <c r="B1540" s="40" t="s">
        <v>74</v>
      </c>
      <c r="C1540" s="40" t="s">
        <v>202</v>
      </c>
      <c r="D1540" s="40">
        <v>8</v>
      </c>
      <c r="E1540" s="40"/>
      <c r="F1540" s="43">
        <f t="shared" ref="F1540:F1603" si="48">E1540/D1540</f>
        <v>0</v>
      </c>
      <c r="G1540" s="40">
        <v>10</v>
      </c>
      <c r="H1540" s="40"/>
      <c r="I1540" s="43">
        <f t="shared" ref="I1540:I1603" si="49">H1540/G1540</f>
        <v>0</v>
      </c>
      <c r="J1540" s="40">
        <v>18</v>
      </c>
    </row>
    <row r="1541" spans="1:10" x14ac:dyDescent="0.35">
      <c r="A1541" s="40" t="s">
        <v>130</v>
      </c>
      <c r="B1541" s="40" t="s">
        <v>74</v>
      </c>
      <c r="C1541" s="40" t="s">
        <v>203</v>
      </c>
      <c r="D1541" s="40"/>
      <c r="E1541" s="40"/>
      <c r="F1541" s="43"/>
      <c r="G1541" s="40">
        <v>1</v>
      </c>
      <c r="H1541" s="40"/>
      <c r="I1541" s="43">
        <f t="shared" si="49"/>
        <v>0</v>
      </c>
      <c r="J1541" s="40">
        <v>1</v>
      </c>
    </row>
    <row r="1542" spans="1:10" x14ac:dyDescent="0.35">
      <c r="A1542" s="40" t="s">
        <v>130</v>
      </c>
      <c r="B1542" s="40" t="s">
        <v>74</v>
      </c>
      <c r="C1542" s="40" t="s">
        <v>204</v>
      </c>
      <c r="D1542" s="40">
        <v>15</v>
      </c>
      <c r="E1542" s="40">
        <v>5</v>
      </c>
      <c r="F1542" s="43">
        <f t="shared" si="48"/>
        <v>0.33333333333333331</v>
      </c>
      <c r="G1542" s="40">
        <v>103</v>
      </c>
      <c r="H1542" s="40">
        <v>43</v>
      </c>
      <c r="I1542" s="43">
        <f t="shared" si="49"/>
        <v>0.41747572815533979</v>
      </c>
      <c r="J1542" s="40">
        <v>118</v>
      </c>
    </row>
    <row r="1543" spans="1:10" x14ac:dyDescent="0.35">
      <c r="A1543" s="40" t="s">
        <v>130</v>
      </c>
      <c r="B1543" s="40" t="s">
        <v>74</v>
      </c>
      <c r="C1543" s="40" t="s">
        <v>205</v>
      </c>
      <c r="D1543" s="40">
        <v>2</v>
      </c>
      <c r="E1543" s="40"/>
      <c r="F1543" s="43">
        <f t="shared" si="48"/>
        <v>0</v>
      </c>
      <c r="G1543" s="40"/>
      <c r="H1543" s="40"/>
      <c r="I1543" s="43"/>
      <c r="J1543" s="40">
        <v>2</v>
      </c>
    </row>
    <row r="1544" spans="1:10" x14ac:dyDescent="0.35">
      <c r="A1544" s="40" t="s">
        <v>130</v>
      </c>
      <c r="B1544" s="40" t="s">
        <v>74</v>
      </c>
      <c r="C1544" s="40" t="s">
        <v>2432</v>
      </c>
      <c r="D1544" s="40">
        <v>2</v>
      </c>
      <c r="E1544" s="40"/>
      <c r="F1544" s="43">
        <f t="shared" si="48"/>
        <v>0</v>
      </c>
      <c r="G1544" s="40">
        <v>4</v>
      </c>
      <c r="H1544" s="40"/>
      <c r="I1544" s="43">
        <f t="shared" si="49"/>
        <v>0</v>
      </c>
      <c r="J1544" s="40">
        <v>6</v>
      </c>
    </row>
    <row r="1545" spans="1:10" x14ac:dyDescent="0.35">
      <c r="A1545" s="40" t="s">
        <v>130</v>
      </c>
      <c r="B1545" s="40" t="s">
        <v>74</v>
      </c>
      <c r="C1545" s="40" t="s">
        <v>2433</v>
      </c>
      <c r="D1545" s="40">
        <v>2</v>
      </c>
      <c r="E1545" s="40">
        <v>1</v>
      </c>
      <c r="F1545" s="43">
        <f t="shared" si="48"/>
        <v>0.5</v>
      </c>
      <c r="G1545" s="40">
        <v>6</v>
      </c>
      <c r="H1545" s="40">
        <v>3</v>
      </c>
      <c r="I1545" s="43">
        <f t="shared" si="49"/>
        <v>0.5</v>
      </c>
      <c r="J1545" s="40">
        <v>8</v>
      </c>
    </row>
    <row r="1546" spans="1:10" x14ac:dyDescent="0.35">
      <c r="A1546" s="40" t="s">
        <v>130</v>
      </c>
      <c r="B1546" s="40" t="s">
        <v>74</v>
      </c>
      <c r="C1546" s="40" t="s">
        <v>2434</v>
      </c>
      <c r="D1546" s="40">
        <v>3</v>
      </c>
      <c r="E1546" s="40"/>
      <c r="F1546" s="43">
        <f t="shared" si="48"/>
        <v>0</v>
      </c>
      <c r="G1546" s="40">
        <v>45</v>
      </c>
      <c r="H1546" s="40">
        <v>16</v>
      </c>
      <c r="I1546" s="43">
        <f t="shared" si="49"/>
        <v>0.35555555555555557</v>
      </c>
      <c r="J1546" s="40">
        <v>48</v>
      </c>
    </row>
    <row r="1547" spans="1:10" x14ac:dyDescent="0.35">
      <c r="A1547" s="40" t="s">
        <v>130</v>
      </c>
      <c r="B1547" s="40" t="s">
        <v>74</v>
      </c>
      <c r="C1547" s="40" t="s">
        <v>2435</v>
      </c>
      <c r="D1547" s="40">
        <v>1</v>
      </c>
      <c r="E1547" s="40"/>
      <c r="F1547" s="43">
        <f t="shared" si="48"/>
        <v>0</v>
      </c>
      <c r="G1547" s="40">
        <v>9</v>
      </c>
      <c r="H1547" s="40"/>
      <c r="I1547" s="43">
        <f t="shared" si="49"/>
        <v>0</v>
      </c>
      <c r="J1547" s="40">
        <v>10</v>
      </c>
    </row>
    <row r="1548" spans="1:10" x14ac:dyDescent="0.35">
      <c r="A1548" s="40" t="s">
        <v>130</v>
      </c>
      <c r="B1548" s="40" t="s">
        <v>74</v>
      </c>
      <c r="C1548" s="40" t="s">
        <v>2436</v>
      </c>
      <c r="D1548" s="40">
        <v>2</v>
      </c>
      <c r="E1548" s="40">
        <v>1</v>
      </c>
      <c r="F1548" s="43">
        <f t="shared" si="48"/>
        <v>0.5</v>
      </c>
      <c r="G1548" s="40">
        <v>3</v>
      </c>
      <c r="H1548" s="40">
        <v>1</v>
      </c>
      <c r="I1548" s="43">
        <f t="shared" si="49"/>
        <v>0.33333333333333331</v>
      </c>
      <c r="J1548" s="40">
        <v>5</v>
      </c>
    </row>
    <row r="1549" spans="1:10" x14ac:dyDescent="0.35">
      <c r="A1549" s="40" t="s">
        <v>130</v>
      </c>
      <c r="B1549" s="40" t="s">
        <v>74</v>
      </c>
      <c r="C1549" s="40" t="s">
        <v>2437</v>
      </c>
      <c r="D1549" s="40">
        <v>2</v>
      </c>
      <c r="E1549" s="40">
        <v>1</v>
      </c>
      <c r="F1549" s="43">
        <f t="shared" si="48"/>
        <v>0.5</v>
      </c>
      <c r="G1549" s="40">
        <v>5</v>
      </c>
      <c r="H1549" s="40">
        <v>2</v>
      </c>
      <c r="I1549" s="43">
        <f t="shared" si="49"/>
        <v>0.4</v>
      </c>
      <c r="J1549" s="40">
        <v>7</v>
      </c>
    </row>
    <row r="1550" spans="1:10" x14ac:dyDescent="0.35">
      <c r="A1550" s="40" t="s">
        <v>130</v>
      </c>
      <c r="B1550" s="40" t="s">
        <v>74</v>
      </c>
      <c r="C1550" s="40" t="s">
        <v>2438</v>
      </c>
      <c r="D1550" s="40">
        <v>1</v>
      </c>
      <c r="E1550" s="40">
        <v>1</v>
      </c>
      <c r="F1550" s="43">
        <f t="shared" si="48"/>
        <v>1</v>
      </c>
      <c r="G1550" s="40">
        <v>10</v>
      </c>
      <c r="H1550" s="40">
        <v>7</v>
      </c>
      <c r="I1550" s="43">
        <f t="shared" si="49"/>
        <v>0.7</v>
      </c>
      <c r="J1550" s="40">
        <v>11</v>
      </c>
    </row>
    <row r="1551" spans="1:10" x14ac:dyDescent="0.35">
      <c r="A1551" s="40" t="s">
        <v>130</v>
      </c>
      <c r="B1551" s="40" t="s">
        <v>74</v>
      </c>
      <c r="C1551" s="40" t="s">
        <v>2439</v>
      </c>
      <c r="D1551" s="40">
        <v>2</v>
      </c>
      <c r="E1551" s="40"/>
      <c r="F1551" s="43">
        <f t="shared" si="48"/>
        <v>0</v>
      </c>
      <c r="G1551" s="40">
        <v>17</v>
      </c>
      <c r="H1551" s="40">
        <v>6</v>
      </c>
      <c r="I1551" s="43">
        <f t="shared" si="49"/>
        <v>0.35294117647058826</v>
      </c>
      <c r="J1551" s="40">
        <v>19</v>
      </c>
    </row>
    <row r="1552" spans="1:10" x14ac:dyDescent="0.35">
      <c r="A1552" s="40" t="s">
        <v>130</v>
      </c>
      <c r="B1552" s="40" t="s">
        <v>74</v>
      </c>
      <c r="C1552" s="40" t="s">
        <v>2440</v>
      </c>
      <c r="D1552" s="40">
        <v>1</v>
      </c>
      <c r="E1552" s="40"/>
      <c r="F1552" s="43">
        <f t="shared" si="48"/>
        <v>0</v>
      </c>
      <c r="G1552" s="40">
        <v>14</v>
      </c>
      <c r="H1552" s="40">
        <v>8</v>
      </c>
      <c r="I1552" s="43">
        <f t="shared" si="49"/>
        <v>0.5714285714285714</v>
      </c>
      <c r="J1552" s="40">
        <v>15</v>
      </c>
    </row>
    <row r="1553" spans="1:10" x14ac:dyDescent="0.35">
      <c r="A1553" s="40" t="s">
        <v>130</v>
      </c>
      <c r="B1553" s="40" t="s">
        <v>74</v>
      </c>
      <c r="C1553" s="40" t="s">
        <v>2441</v>
      </c>
      <c r="D1553" s="40"/>
      <c r="E1553" s="40"/>
      <c r="F1553" s="43"/>
      <c r="G1553" s="40">
        <v>5</v>
      </c>
      <c r="H1553" s="40">
        <v>3</v>
      </c>
      <c r="I1553" s="43">
        <f t="shared" si="49"/>
        <v>0.6</v>
      </c>
      <c r="J1553" s="40">
        <v>5</v>
      </c>
    </row>
    <row r="1554" spans="1:10" x14ac:dyDescent="0.35">
      <c r="A1554" s="40" t="s">
        <v>130</v>
      </c>
      <c r="B1554" s="40" t="s">
        <v>74</v>
      </c>
      <c r="C1554" s="40" t="s">
        <v>206</v>
      </c>
      <c r="D1554" s="40"/>
      <c r="E1554" s="40"/>
      <c r="F1554" s="43"/>
      <c r="G1554" s="40">
        <v>1</v>
      </c>
      <c r="H1554" s="40">
        <v>1</v>
      </c>
      <c r="I1554" s="43">
        <f t="shared" si="49"/>
        <v>1</v>
      </c>
      <c r="J1554" s="40">
        <v>1</v>
      </c>
    </row>
    <row r="1555" spans="1:10" x14ac:dyDescent="0.35">
      <c r="A1555" s="40" t="s">
        <v>130</v>
      </c>
      <c r="B1555" s="40" t="s">
        <v>74</v>
      </c>
      <c r="C1555" s="40" t="s">
        <v>2442</v>
      </c>
      <c r="D1555" s="40">
        <v>2</v>
      </c>
      <c r="E1555" s="40"/>
      <c r="F1555" s="43">
        <f t="shared" si="48"/>
        <v>0</v>
      </c>
      <c r="G1555" s="40">
        <v>6</v>
      </c>
      <c r="H1555" s="40"/>
      <c r="I1555" s="43">
        <f t="shared" si="49"/>
        <v>0</v>
      </c>
      <c r="J1555" s="40">
        <v>8</v>
      </c>
    </row>
    <row r="1556" spans="1:10" x14ac:dyDescent="0.35">
      <c r="A1556" s="40" t="s">
        <v>130</v>
      </c>
      <c r="B1556" s="40" t="s">
        <v>75</v>
      </c>
      <c r="C1556" s="40" t="s">
        <v>207</v>
      </c>
      <c r="D1556" s="40">
        <v>8</v>
      </c>
      <c r="E1556" s="40">
        <v>3</v>
      </c>
      <c r="F1556" s="43">
        <f t="shared" si="48"/>
        <v>0.375</v>
      </c>
      <c r="G1556" s="40">
        <v>7</v>
      </c>
      <c r="H1556" s="40">
        <v>4</v>
      </c>
      <c r="I1556" s="43">
        <f t="shared" si="49"/>
        <v>0.5714285714285714</v>
      </c>
      <c r="J1556" s="40">
        <v>15</v>
      </c>
    </row>
    <row r="1557" spans="1:10" x14ac:dyDescent="0.35">
      <c r="A1557" s="40" t="s">
        <v>130</v>
      </c>
      <c r="B1557" s="40" t="s">
        <v>75</v>
      </c>
      <c r="C1557" s="40" t="s">
        <v>2443</v>
      </c>
      <c r="D1557" s="40">
        <v>9</v>
      </c>
      <c r="E1557" s="40">
        <v>5</v>
      </c>
      <c r="F1557" s="43">
        <f t="shared" si="48"/>
        <v>0.55555555555555558</v>
      </c>
      <c r="G1557" s="40">
        <v>3</v>
      </c>
      <c r="H1557" s="40"/>
      <c r="I1557" s="43">
        <f t="shared" si="49"/>
        <v>0</v>
      </c>
      <c r="J1557" s="40">
        <v>12</v>
      </c>
    </row>
    <row r="1558" spans="1:10" x14ac:dyDescent="0.35">
      <c r="A1558" s="40" t="s">
        <v>130</v>
      </c>
      <c r="B1558" s="40" t="s">
        <v>76</v>
      </c>
      <c r="C1558" s="40" t="s">
        <v>208</v>
      </c>
      <c r="D1558" s="40">
        <v>4</v>
      </c>
      <c r="E1558" s="40"/>
      <c r="F1558" s="43">
        <f t="shared" si="48"/>
        <v>0</v>
      </c>
      <c r="G1558" s="40">
        <v>15</v>
      </c>
      <c r="H1558" s="40">
        <v>2</v>
      </c>
      <c r="I1558" s="43">
        <f t="shared" si="49"/>
        <v>0.13333333333333333</v>
      </c>
      <c r="J1558" s="40">
        <v>19</v>
      </c>
    </row>
    <row r="1559" spans="1:10" x14ac:dyDescent="0.35">
      <c r="A1559" s="40" t="s">
        <v>130</v>
      </c>
      <c r="B1559" s="40" t="s">
        <v>76</v>
      </c>
      <c r="C1559" s="40" t="s">
        <v>209</v>
      </c>
      <c r="D1559" s="40">
        <v>8</v>
      </c>
      <c r="E1559" s="40"/>
      <c r="F1559" s="43">
        <f t="shared" si="48"/>
        <v>0</v>
      </c>
      <c r="G1559" s="40">
        <v>23</v>
      </c>
      <c r="H1559" s="40">
        <v>1</v>
      </c>
      <c r="I1559" s="43">
        <f t="shared" si="49"/>
        <v>4.3478260869565216E-2</v>
      </c>
      <c r="J1559" s="40">
        <v>31</v>
      </c>
    </row>
    <row r="1560" spans="1:10" x14ac:dyDescent="0.35">
      <c r="A1560" s="40" t="s">
        <v>130</v>
      </c>
      <c r="B1560" s="40" t="s">
        <v>76</v>
      </c>
      <c r="C1560" s="40" t="s">
        <v>210</v>
      </c>
      <c r="D1560" s="40">
        <v>3</v>
      </c>
      <c r="E1560" s="40">
        <v>1</v>
      </c>
      <c r="F1560" s="43">
        <f t="shared" si="48"/>
        <v>0.33333333333333331</v>
      </c>
      <c r="G1560" s="40">
        <v>16</v>
      </c>
      <c r="H1560" s="40">
        <v>2</v>
      </c>
      <c r="I1560" s="43">
        <f t="shared" si="49"/>
        <v>0.125</v>
      </c>
      <c r="J1560" s="40">
        <v>19</v>
      </c>
    </row>
    <row r="1561" spans="1:10" x14ac:dyDescent="0.35">
      <c r="A1561" s="40" t="s">
        <v>130</v>
      </c>
      <c r="B1561" s="40" t="s">
        <v>76</v>
      </c>
      <c r="C1561" s="40" t="s">
        <v>2444</v>
      </c>
      <c r="D1561" s="40">
        <v>5</v>
      </c>
      <c r="E1561" s="40">
        <v>1</v>
      </c>
      <c r="F1561" s="43">
        <f t="shared" si="48"/>
        <v>0.2</v>
      </c>
      <c r="G1561" s="40">
        <v>20</v>
      </c>
      <c r="H1561" s="40">
        <v>3</v>
      </c>
      <c r="I1561" s="43">
        <f t="shared" si="49"/>
        <v>0.15</v>
      </c>
      <c r="J1561" s="40">
        <v>25</v>
      </c>
    </row>
    <row r="1562" spans="1:10" x14ac:dyDescent="0.35">
      <c r="A1562" s="40" t="s">
        <v>130</v>
      </c>
      <c r="B1562" s="40" t="s">
        <v>76</v>
      </c>
      <c r="C1562" s="40" t="s">
        <v>2445</v>
      </c>
      <c r="D1562" s="40">
        <v>1</v>
      </c>
      <c r="E1562" s="40"/>
      <c r="F1562" s="43">
        <f t="shared" si="48"/>
        <v>0</v>
      </c>
      <c r="G1562" s="40">
        <v>9</v>
      </c>
      <c r="H1562" s="40"/>
      <c r="I1562" s="43">
        <f t="shared" si="49"/>
        <v>0</v>
      </c>
      <c r="J1562" s="40">
        <v>10</v>
      </c>
    </row>
    <row r="1563" spans="1:10" x14ac:dyDescent="0.35">
      <c r="A1563" s="40" t="s">
        <v>130</v>
      </c>
      <c r="B1563" s="40" t="s">
        <v>76</v>
      </c>
      <c r="C1563" s="40" t="s">
        <v>2446</v>
      </c>
      <c r="D1563" s="40">
        <v>16</v>
      </c>
      <c r="E1563" s="40"/>
      <c r="F1563" s="43">
        <f t="shared" si="48"/>
        <v>0</v>
      </c>
      <c r="G1563" s="40">
        <v>29</v>
      </c>
      <c r="H1563" s="40"/>
      <c r="I1563" s="43">
        <f t="shared" si="49"/>
        <v>0</v>
      </c>
      <c r="J1563" s="40">
        <v>45</v>
      </c>
    </row>
    <row r="1564" spans="1:10" x14ac:dyDescent="0.35">
      <c r="A1564" s="40" t="s">
        <v>130</v>
      </c>
      <c r="B1564" s="40" t="s">
        <v>76</v>
      </c>
      <c r="C1564" s="40" t="s">
        <v>2447</v>
      </c>
      <c r="D1564" s="40">
        <v>5</v>
      </c>
      <c r="E1564" s="40">
        <v>1</v>
      </c>
      <c r="F1564" s="43">
        <f t="shared" si="48"/>
        <v>0.2</v>
      </c>
      <c r="G1564" s="40">
        <v>11</v>
      </c>
      <c r="H1564" s="40">
        <v>1</v>
      </c>
      <c r="I1564" s="43">
        <f t="shared" si="49"/>
        <v>9.0909090909090912E-2</v>
      </c>
      <c r="J1564" s="40">
        <v>16</v>
      </c>
    </row>
    <row r="1565" spans="1:10" x14ac:dyDescent="0.35">
      <c r="A1565" s="40" t="s">
        <v>130</v>
      </c>
      <c r="B1565" s="40" t="s">
        <v>76</v>
      </c>
      <c r="C1565" s="40" t="s">
        <v>2448</v>
      </c>
      <c r="D1565" s="40">
        <v>4</v>
      </c>
      <c r="E1565" s="40"/>
      <c r="F1565" s="43">
        <f t="shared" si="48"/>
        <v>0</v>
      </c>
      <c r="G1565" s="40">
        <v>35</v>
      </c>
      <c r="H1565" s="40">
        <v>5</v>
      </c>
      <c r="I1565" s="43">
        <f t="shared" si="49"/>
        <v>0.14285714285714285</v>
      </c>
      <c r="J1565" s="40">
        <v>39</v>
      </c>
    </row>
    <row r="1566" spans="1:10" x14ac:dyDescent="0.35">
      <c r="A1566" s="40" t="s">
        <v>130</v>
      </c>
      <c r="B1566" s="40" t="s">
        <v>77</v>
      </c>
      <c r="C1566" s="40" t="s">
        <v>716</v>
      </c>
      <c r="D1566" s="40">
        <v>7</v>
      </c>
      <c r="E1566" s="40">
        <v>3</v>
      </c>
      <c r="F1566" s="43">
        <f t="shared" si="48"/>
        <v>0.42857142857142855</v>
      </c>
      <c r="G1566" s="40">
        <v>13</v>
      </c>
      <c r="H1566" s="40">
        <v>7</v>
      </c>
      <c r="I1566" s="43">
        <f t="shared" si="49"/>
        <v>0.53846153846153844</v>
      </c>
      <c r="J1566" s="40">
        <v>20</v>
      </c>
    </row>
    <row r="1567" spans="1:10" x14ac:dyDescent="0.35">
      <c r="A1567" s="40" t="s">
        <v>130</v>
      </c>
      <c r="B1567" s="40" t="s">
        <v>77</v>
      </c>
      <c r="C1567" s="40" t="s">
        <v>211</v>
      </c>
      <c r="D1567" s="40">
        <v>5</v>
      </c>
      <c r="E1567" s="40">
        <v>4</v>
      </c>
      <c r="F1567" s="43">
        <f t="shared" si="48"/>
        <v>0.8</v>
      </c>
      <c r="G1567" s="40">
        <v>16</v>
      </c>
      <c r="H1567" s="40">
        <v>4</v>
      </c>
      <c r="I1567" s="43">
        <f t="shared" si="49"/>
        <v>0.25</v>
      </c>
      <c r="J1567" s="40">
        <v>21</v>
      </c>
    </row>
    <row r="1568" spans="1:10" x14ac:dyDescent="0.35">
      <c r="A1568" s="40" t="s">
        <v>130</v>
      </c>
      <c r="B1568" s="40" t="s">
        <v>77</v>
      </c>
      <c r="C1568" s="40" t="s">
        <v>2449</v>
      </c>
      <c r="D1568" s="40">
        <v>2</v>
      </c>
      <c r="E1568" s="40"/>
      <c r="F1568" s="43">
        <f t="shared" si="48"/>
        <v>0</v>
      </c>
      <c r="G1568" s="40">
        <v>6</v>
      </c>
      <c r="H1568" s="40">
        <v>2</v>
      </c>
      <c r="I1568" s="43">
        <f t="shared" si="49"/>
        <v>0.33333333333333331</v>
      </c>
      <c r="J1568" s="40">
        <v>8</v>
      </c>
    </row>
    <row r="1569" spans="1:10" x14ac:dyDescent="0.35">
      <c r="A1569" s="40" t="s">
        <v>130</v>
      </c>
      <c r="B1569" s="40" t="s">
        <v>77</v>
      </c>
      <c r="C1569" s="40" t="s">
        <v>2450</v>
      </c>
      <c r="D1569" s="40">
        <v>2</v>
      </c>
      <c r="E1569" s="40"/>
      <c r="F1569" s="43">
        <f t="shared" si="48"/>
        <v>0</v>
      </c>
      <c r="G1569" s="40">
        <v>5</v>
      </c>
      <c r="H1569" s="40"/>
      <c r="I1569" s="43">
        <f t="shared" si="49"/>
        <v>0</v>
      </c>
      <c r="J1569" s="40">
        <v>7</v>
      </c>
    </row>
    <row r="1570" spans="1:10" x14ac:dyDescent="0.35">
      <c r="A1570" s="40" t="s">
        <v>130</v>
      </c>
      <c r="B1570" s="40" t="s">
        <v>77</v>
      </c>
      <c r="C1570" s="40" t="s">
        <v>2451</v>
      </c>
      <c r="D1570" s="40">
        <v>1</v>
      </c>
      <c r="E1570" s="40"/>
      <c r="F1570" s="43">
        <f t="shared" si="48"/>
        <v>0</v>
      </c>
      <c r="G1570" s="40">
        <v>1</v>
      </c>
      <c r="H1570" s="40"/>
      <c r="I1570" s="43">
        <f t="shared" si="49"/>
        <v>0</v>
      </c>
      <c r="J1570" s="40">
        <v>2</v>
      </c>
    </row>
    <row r="1571" spans="1:10" x14ac:dyDescent="0.35">
      <c r="A1571" s="40" t="s">
        <v>130</v>
      </c>
      <c r="B1571" s="40" t="s">
        <v>77</v>
      </c>
      <c r="C1571" s="40" t="s">
        <v>2452</v>
      </c>
      <c r="D1571" s="40"/>
      <c r="E1571" s="40"/>
      <c r="F1571" s="43"/>
      <c r="G1571" s="40">
        <v>2</v>
      </c>
      <c r="H1571" s="40"/>
      <c r="I1571" s="43">
        <f t="shared" si="49"/>
        <v>0</v>
      </c>
      <c r="J1571" s="40">
        <v>2</v>
      </c>
    </row>
    <row r="1572" spans="1:10" x14ac:dyDescent="0.35">
      <c r="A1572" s="40" t="s">
        <v>130</v>
      </c>
      <c r="B1572" s="40" t="s">
        <v>77</v>
      </c>
      <c r="C1572" s="40" t="s">
        <v>2453</v>
      </c>
      <c r="D1572" s="40"/>
      <c r="E1572" s="40"/>
      <c r="F1572" s="43"/>
      <c r="G1572" s="40">
        <v>6</v>
      </c>
      <c r="H1572" s="40">
        <v>2</v>
      </c>
      <c r="I1572" s="43">
        <f t="shared" si="49"/>
        <v>0.33333333333333331</v>
      </c>
      <c r="J1572" s="40">
        <v>6</v>
      </c>
    </row>
    <row r="1573" spans="1:10" x14ac:dyDescent="0.35">
      <c r="A1573" s="40" t="s">
        <v>130</v>
      </c>
      <c r="B1573" s="40" t="s">
        <v>77</v>
      </c>
      <c r="C1573" s="40" t="s">
        <v>2454</v>
      </c>
      <c r="D1573" s="40">
        <v>2</v>
      </c>
      <c r="E1573" s="40"/>
      <c r="F1573" s="43">
        <f t="shared" si="48"/>
        <v>0</v>
      </c>
      <c r="G1573" s="40">
        <v>3</v>
      </c>
      <c r="H1573" s="40"/>
      <c r="I1573" s="43">
        <f t="shared" si="49"/>
        <v>0</v>
      </c>
      <c r="J1573" s="40">
        <v>5</v>
      </c>
    </row>
    <row r="1574" spans="1:10" x14ac:dyDescent="0.35">
      <c r="A1574" s="40" t="s">
        <v>130</v>
      </c>
      <c r="B1574" s="40" t="s">
        <v>78</v>
      </c>
      <c r="C1574" s="40" t="s">
        <v>212</v>
      </c>
      <c r="D1574" s="40">
        <v>25</v>
      </c>
      <c r="E1574" s="40">
        <v>7</v>
      </c>
      <c r="F1574" s="43">
        <f t="shared" si="48"/>
        <v>0.28000000000000003</v>
      </c>
      <c r="G1574" s="40">
        <v>7</v>
      </c>
      <c r="H1574" s="40">
        <v>3</v>
      </c>
      <c r="I1574" s="43">
        <f t="shared" si="49"/>
        <v>0.42857142857142855</v>
      </c>
      <c r="J1574" s="40">
        <v>32</v>
      </c>
    </row>
    <row r="1575" spans="1:10" x14ac:dyDescent="0.35">
      <c r="A1575" s="40" t="s">
        <v>130</v>
      </c>
      <c r="B1575" s="40" t="s">
        <v>78</v>
      </c>
      <c r="C1575" s="40" t="s">
        <v>2455</v>
      </c>
      <c r="D1575" s="40">
        <v>27</v>
      </c>
      <c r="E1575" s="40">
        <v>14</v>
      </c>
      <c r="F1575" s="43">
        <f t="shared" si="48"/>
        <v>0.51851851851851849</v>
      </c>
      <c r="G1575" s="40">
        <v>5</v>
      </c>
      <c r="H1575" s="40">
        <v>1</v>
      </c>
      <c r="I1575" s="43">
        <f t="shared" si="49"/>
        <v>0.2</v>
      </c>
      <c r="J1575" s="40">
        <v>32</v>
      </c>
    </row>
    <row r="1576" spans="1:10" x14ac:dyDescent="0.35">
      <c r="A1576" s="40" t="s">
        <v>130</v>
      </c>
      <c r="B1576" s="40" t="s">
        <v>78</v>
      </c>
      <c r="C1576" s="40" t="s">
        <v>2456</v>
      </c>
      <c r="D1576" s="40">
        <v>4</v>
      </c>
      <c r="E1576" s="40"/>
      <c r="F1576" s="43">
        <f t="shared" si="48"/>
        <v>0</v>
      </c>
      <c r="G1576" s="40">
        <v>2</v>
      </c>
      <c r="H1576" s="40"/>
      <c r="I1576" s="43">
        <f t="shared" si="49"/>
        <v>0</v>
      </c>
      <c r="J1576" s="40">
        <v>6</v>
      </c>
    </row>
    <row r="1577" spans="1:10" x14ac:dyDescent="0.35">
      <c r="A1577" s="40" t="s">
        <v>130</v>
      </c>
      <c r="B1577" s="40" t="s">
        <v>79</v>
      </c>
      <c r="C1577" s="40" t="s">
        <v>213</v>
      </c>
      <c r="D1577" s="40">
        <v>6</v>
      </c>
      <c r="E1577" s="40"/>
      <c r="F1577" s="43">
        <f t="shared" si="48"/>
        <v>0</v>
      </c>
      <c r="G1577" s="40">
        <v>2</v>
      </c>
      <c r="H1577" s="40"/>
      <c r="I1577" s="43">
        <f t="shared" si="49"/>
        <v>0</v>
      </c>
      <c r="J1577" s="40">
        <v>8</v>
      </c>
    </row>
    <row r="1578" spans="1:10" x14ac:dyDescent="0.35">
      <c r="A1578" s="40" t="s">
        <v>130</v>
      </c>
      <c r="B1578" s="40" t="s">
        <v>79</v>
      </c>
      <c r="C1578" s="40" t="s">
        <v>214</v>
      </c>
      <c r="D1578" s="40"/>
      <c r="E1578" s="40"/>
      <c r="F1578" s="43"/>
      <c r="G1578" s="40">
        <v>9</v>
      </c>
      <c r="H1578" s="40"/>
      <c r="I1578" s="43">
        <f t="shared" si="49"/>
        <v>0</v>
      </c>
      <c r="J1578" s="40">
        <v>9</v>
      </c>
    </row>
    <row r="1579" spans="1:10" x14ac:dyDescent="0.35">
      <c r="A1579" s="40" t="s">
        <v>130</v>
      </c>
      <c r="B1579" s="40" t="s">
        <v>79</v>
      </c>
      <c r="C1579" s="40" t="s">
        <v>717</v>
      </c>
      <c r="D1579" s="40"/>
      <c r="E1579" s="40"/>
      <c r="F1579" s="43"/>
      <c r="G1579" s="40">
        <v>4</v>
      </c>
      <c r="H1579" s="40"/>
      <c r="I1579" s="43">
        <f t="shared" si="49"/>
        <v>0</v>
      </c>
      <c r="J1579" s="40">
        <v>4</v>
      </c>
    </row>
    <row r="1580" spans="1:10" x14ac:dyDescent="0.35">
      <c r="A1580" s="40" t="s">
        <v>130</v>
      </c>
      <c r="B1580" s="40" t="s">
        <v>79</v>
      </c>
      <c r="C1580" s="40" t="s">
        <v>215</v>
      </c>
      <c r="D1580" s="40"/>
      <c r="E1580" s="40"/>
      <c r="F1580" s="43"/>
      <c r="G1580" s="40">
        <v>4</v>
      </c>
      <c r="H1580" s="40"/>
      <c r="I1580" s="43">
        <f t="shared" si="49"/>
        <v>0</v>
      </c>
      <c r="J1580" s="40">
        <v>4</v>
      </c>
    </row>
    <row r="1581" spans="1:10" x14ac:dyDescent="0.35">
      <c r="A1581" s="40" t="s">
        <v>130</v>
      </c>
      <c r="B1581" s="40" t="s">
        <v>79</v>
      </c>
      <c r="C1581" s="40" t="s">
        <v>216</v>
      </c>
      <c r="D1581" s="40">
        <v>4</v>
      </c>
      <c r="E1581" s="40">
        <v>1</v>
      </c>
      <c r="F1581" s="43">
        <f t="shared" si="48"/>
        <v>0.25</v>
      </c>
      <c r="G1581" s="40">
        <v>11</v>
      </c>
      <c r="H1581" s="40">
        <v>1</v>
      </c>
      <c r="I1581" s="43">
        <f t="shared" si="49"/>
        <v>9.0909090909090912E-2</v>
      </c>
      <c r="J1581" s="40">
        <v>15</v>
      </c>
    </row>
    <row r="1582" spans="1:10" x14ac:dyDescent="0.35">
      <c r="A1582" s="40" t="s">
        <v>130</v>
      </c>
      <c r="B1582" s="40" t="s">
        <v>79</v>
      </c>
      <c r="C1582" s="40" t="s">
        <v>217</v>
      </c>
      <c r="D1582" s="40">
        <v>1</v>
      </c>
      <c r="E1582" s="40"/>
      <c r="F1582" s="43">
        <f t="shared" si="48"/>
        <v>0</v>
      </c>
      <c r="G1582" s="40">
        <v>16</v>
      </c>
      <c r="H1582" s="40">
        <v>2</v>
      </c>
      <c r="I1582" s="43">
        <f t="shared" si="49"/>
        <v>0.125</v>
      </c>
      <c r="J1582" s="40">
        <v>17</v>
      </c>
    </row>
    <row r="1583" spans="1:10" x14ac:dyDescent="0.35">
      <c r="A1583" s="40" t="s">
        <v>130</v>
      </c>
      <c r="B1583" s="40" t="s">
        <v>79</v>
      </c>
      <c r="C1583" s="40" t="s">
        <v>218</v>
      </c>
      <c r="D1583" s="40">
        <v>1</v>
      </c>
      <c r="E1583" s="40"/>
      <c r="F1583" s="43">
        <f t="shared" si="48"/>
        <v>0</v>
      </c>
      <c r="G1583" s="40">
        <v>12</v>
      </c>
      <c r="H1583" s="40"/>
      <c r="I1583" s="43">
        <f t="shared" si="49"/>
        <v>0</v>
      </c>
      <c r="J1583" s="40">
        <v>13</v>
      </c>
    </row>
    <row r="1584" spans="1:10" x14ac:dyDescent="0.35">
      <c r="A1584" s="40" t="s">
        <v>130</v>
      </c>
      <c r="B1584" s="40" t="s">
        <v>79</v>
      </c>
      <c r="C1584" s="40" t="s">
        <v>219</v>
      </c>
      <c r="D1584" s="40">
        <v>1</v>
      </c>
      <c r="E1584" s="40"/>
      <c r="F1584" s="43">
        <f t="shared" si="48"/>
        <v>0</v>
      </c>
      <c r="G1584" s="40">
        <v>8</v>
      </c>
      <c r="H1584" s="40">
        <v>3</v>
      </c>
      <c r="I1584" s="43">
        <f t="shared" si="49"/>
        <v>0.375</v>
      </c>
      <c r="J1584" s="40">
        <v>9</v>
      </c>
    </row>
    <row r="1585" spans="1:10" x14ac:dyDescent="0.35">
      <c r="A1585" s="40" t="s">
        <v>130</v>
      </c>
      <c r="B1585" s="40" t="s">
        <v>79</v>
      </c>
      <c r="C1585" s="40" t="s">
        <v>2457</v>
      </c>
      <c r="D1585" s="40"/>
      <c r="E1585" s="40"/>
      <c r="F1585" s="43"/>
      <c r="G1585" s="40">
        <v>7</v>
      </c>
      <c r="H1585" s="40">
        <v>1</v>
      </c>
      <c r="I1585" s="43">
        <f t="shared" si="49"/>
        <v>0.14285714285714285</v>
      </c>
      <c r="J1585" s="40">
        <v>7</v>
      </c>
    </row>
    <row r="1586" spans="1:10" x14ac:dyDescent="0.35">
      <c r="A1586" s="40" t="s">
        <v>130</v>
      </c>
      <c r="B1586" s="40" t="s">
        <v>79</v>
      </c>
      <c r="C1586" s="40" t="s">
        <v>2458</v>
      </c>
      <c r="D1586" s="40"/>
      <c r="E1586" s="40"/>
      <c r="F1586" s="43"/>
      <c r="G1586" s="40">
        <v>4</v>
      </c>
      <c r="H1586" s="40"/>
      <c r="I1586" s="43">
        <f t="shared" si="49"/>
        <v>0</v>
      </c>
      <c r="J1586" s="40">
        <v>4</v>
      </c>
    </row>
    <row r="1587" spans="1:10" x14ac:dyDescent="0.35">
      <c r="A1587" s="40" t="s">
        <v>130</v>
      </c>
      <c r="B1587" s="40" t="s">
        <v>79</v>
      </c>
      <c r="C1587" s="40" t="s">
        <v>2459</v>
      </c>
      <c r="D1587" s="40">
        <v>4</v>
      </c>
      <c r="E1587" s="40"/>
      <c r="F1587" s="43">
        <f t="shared" si="48"/>
        <v>0</v>
      </c>
      <c r="G1587" s="40">
        <v>4</v>
      </c>
      <c r="H1587" s="40">
        <v>1</v>
      </c>
      <c r="I1587" s="43">
        <f t="shared" si="49"/>
        <v>0.25</v>
      </c>
      <c r="J1587" s="40">
        <v>8</v>
      </c>
    </row>
    <row r="1588" spans="1:10" x14ac:dyDescent="0.35">
      <c r="A1588" s="40" t="s">
        <v>130</v>
      </c>
      <c r="B1588" s="40" t="s">
        <v>79</v>
      </c>
      <c r="C1588" s="40" t="s">
        <v>2460</v>
      </c>
      <c r="D1588" s="40">
        <v>5</v>
      </c>
      <c r="E1588" s="40"/>
      <c r="F1588" s="43">
        <f t="shared" si="48"/>
        <v>0</v>
      </c>
      <c r="G1588" s="40">
        <v>7</v>
      </c>
      <c r="H1588" s="40"/>
      <c r="I1588" s="43">
        <f t="shared" si="49"/>
        <v>0</v>
      </c>
      <c r="J1588" s="40">
        <v>12</v>
      </c>
    </row>
    <row r="1589" spans="1:10" x14ac:dyDescent="0.35">
      <c r="A1589" s="40" t="s">
        <v>130</v>
      </c>
      <c r="B1589" s="40" t="s">
        <v>79</v>
      </c>
      <c r="C1589" s="40" t="s">
        <v>2461</v>
      </c>
      <c r="D1589" s="40">
        <v>7</v>
      </c>
      <c r="E1589" s="40"/>
      <c r="F1589" s="43">
        <f t="shared" si="48"/>
        <v>0</v>
      </c>
      <c r="G1589" s="40">
        <v>8</v>
      </c>
      <c r="H1589" s="40"/>
      <c r="I1589" s="43">
        <f t="shared" si="49"/>
        <v>0</v>
      </c>
      <c r="J1589" s="40">
        <v>15</v>
      </c>
    </row>
    <row r="1590" spans="1:10" x14ac:dyDescent="0.35">
      <c r="A1590" s="40" t="s">
        <v>130</v>
      </c>
      <c r="B1590" s="40" t="s">
        <v>79</v>
      </c>
      <c r="C1590" s="40" t="s">
        <v>2462</v>
      </c>
      <c r="D1590" s="40">
        <v>1</v>
      </c>
      <c r="E1590" s="40"/>
      <c r="F1590" s="43">
        <f t="shared" si="48"/>
        <v>0</v>
      </c>
      <c r="G1590" s="40">
        <v>6</v>
      </c>
      <c r="H1590" s="40">
        <v>1</v>
      </c>
      <c r="I1590" s="43">
        <f t="shared" si="49"/>
        <v>0.16666666666666666</v>
      </c>
      <c r="J1590" s="40">
        <v>7</v>
      </c>
    </row>
    <row r="1591" spans="1:10" x14ac:dyDescent="0.35">
      <c r="A1591" s="40" t="s">
        <v>130</v>
      </c>
      <c r="B1591" s="40" t="s">
        <v>79</v>
      </c>
      <c r="C1591" s="40" t="s">
        <v>2463</v>
      </c>
      <c r="D1591" s="40">
        <v>3</v>
      </c>
      <c r="E1591" s="40"/>
      <c r="F1591" s="43">
        <f t="shared" si="48"/>
        <v>0</v>
      </c>
      <c r="G1591" s="40">
        <v>15</v>
      </c>
      <c r="H1591" s="40"/>
      <c r="I1591" s="43">
        <f t="shared" si="49"/>
        <v>0</v>
      </c>
      <c r="J1591" s="40">
        <v>18</v>
      </c>
    </row>
    <row r="1592" spans="1:10" x14ac:dyDescent="0.35">
      <c r="A1592" s="40" t="s">
        <v>130</v>
      </c>
      <c r="B1592" s="40" t="s">
        <v>79</v>
      </c>
      <c r="C1592" s="40" t="s">
        <v>2464</v>
      </c>
      <c r="D1592" s="40">
        <v>4</v>
      </c>
      <c r="E1592" s="40"/>
      <c r="F1592" s="43">
        <f t="shared" si="48"/>
        <v>0</v>
      </c>
      <c r="G1592" s="40">
        <v>36</v>
      </c>
      <c r="H1592" s="40"/>
      <c r="I1592" s="43">
        <f t="shared" si="49"/>
        <v>0</v>
      </c>
      <c r="J1592" s="40">
        <v>40</v>
      </c>
    </row>
    <row r="1593" spans="1:10" x14ac:dyDescent="0.35">
      <c r="A1593" s="40" t="s">
        <v>130</v>
      </c>
      <c r="B1593" s="40" t="s">
        <v>402</v>
      </c>
      <c r="C1593" s="40" t="s">
        <v>2465</v>
      </c>
      <c r="D1593" s="40">
        <v>20</v>
      </c>
      <c r="E1593" s="40"/>
      <c r="F1593" s="43">
        <f t="shared" si="48"/>
        <v>0</v>
      </c>
      <c r="G1593" s="40">
        <v>5</v>
      </c>
      <c r="H1593" s="40"/>
      <c r="I1593" s="43">
        <f t="shared" si="49"/>
        <v>0</v>
      </c>
      <c r="J1593" s="40">
        <v>25</v>
      </c>
    </row>
    <row r="1594" spans="1:10" x14ac:dyDescent="0.35">
      <c r="A1594" s="40" t="s">
        <v>130</v>
      </c>
      <c r="B1594" s="40" t="s">
        <v>402</v>
      </c>
      <c r="C1594" s="40" t="s">
        <v>2466</v>
      </c>
      <c r="D1594" s="40">
        <v>17</v>
      </c>
      <c r="E1594" s="40"/>
      <c r="F1594" s="43">
        <f t="shared" si="48"/>
        <v>0</v>
      </c>
      <c r="G1594" s="40">
        <v>3</v>
      </c>
      <c r="H1594" s="40"/>
      <c r="I1594" s="43">
        <f t="shared" si="49"/>
        <v>0</v>
      </c>
      <c r="J1594" s="40">
        <v>20</v>
      </c>
    </row>
    <row r="1595" spans="1:10" x14ac:dyDescent="0.35">
      <c r="A1595" s="40" t="s">
        <v>130</v>
      </c>
      <c r="B1595" s="40" t="s">
        <v>402</v>
      </c>
      <c r="C1595" s="40" t="s">
        <v>2467</v>
      </c>
      <c r="D1595" s="40">
        <v>7</v>
      </c>
      <c r="E1595" s="40"/>
      <c r="F1595" s="43">
        <f t="shared" si="48"/>
        <v>0</v>
      </c>
      <c r="G1595" s="40">
        <v>7</v>
      </c>
      <c r="H1595" s="40"/>
      <c r="I1595" s="43">
        <f t="shared" si="49"/>
        <v>0</v>
      </c>
      <c r="J1595" s="40">
        <v>14</v>
      </c>
    </row>
    <row r="1596" spans="1:10" x14ac:dyDescent="0.35">
      <c r="A1596" s="40" t="s">
        <v>130</v>
      </c>
      <c r="B1596" s="40" t="s">
        <v>402</v>
      </c>
      <c r="C1596" s="40" t="s">
        <v>2468</v>
      </c>
      <c r="D1596" s="40">
        <v>17</v>
      </c>
      <c r="E1596" s="40"/>
      <c r="F1596" s="43">
        <f t="shared" si="48"/>
        <v>0</v>
      </c>
      <c r="G1596" s="40">
        <v>19</v>
      </c>
      <c r="H1596" s="40"/>
      <c r="I1596" s="43">
        <f t="shared" si="49"/>
        <v>0</v>
      </c>
      <c r="J1596" s="40">
        <v>36</v>
      </c>
    </row>
    <row r="1597" spans="1:10" x14ac:dyDescent="0.35">
      <c r="A1597" s="40" t="s">
        <v>130</v>
      </c>
      <c r="B1597" s="40" t="s">
        <v>220</v>
      </c>
      <c r="C1597" s="40" t="s">
        <v>221</v>
      </c>
      <c r="D1597" s="40">
        <v>19</v>
      </c>
      <c r="E1597" s="40"/>
      <c r="F1597" s="43">
        <f t="shared" si="48"/>
        <v>0</v>
      </c>
      <c r="G1597" s="40">
        <v>7</v>
      </c>
      <c r="H1597" s="40"/>
      <c r="I1597" s="43">
        <f t="shared" si="49"/>
        <v>0</v>
      </c>
      <c r="J1597" s="40">
        <v>26</v>
      </c>
    </row>
    <row r="1598" spans="1:10" x14ac:dyDescent="0.35">
      <c r="A1598" s="40" t="s">
        <v>130</v>
      </c>
      <c r="B1598" s="40" t="s">
        <v>220</v>
      </c>
      <c r="C1598" s="40" t="s">
        <v>2469</v>
      </c>
      <c r="D1598" s="40">
        <v>18</v>
      </c>
      <c r="E1598" s="40"/>
      <c r="F1598" s="43">
        <f t="shared" si="48"/>
        <v>0</v>
      </c>
      <c r="G1598" s="40">
        <v>11</v>
      </c>
      <c r="H1598" s="40"/>
      <c r="I1598" s="43">
        <f t="shared" si="49"/>
        <v>0</v>
      </c>
      <c r="J1598" s="40">
        <v>29</v>
      </c>
    </row>
    <row r="1599" spans="1:10" x14ac:dyDescent="0.35">
      <c r="A1599" s="40" t="s">
        <v>130</v>
      </c>
      <c r="B1599" s="40" t="s">
        <v>220</v>
      </c>
      <c r="C1599" s="40" t="s">
        <v>2470</v>
      </c>
      <c r="D1599" s="40">
        <v>10</v>
      </c>
      <c r="E1599" s="40"/>
      <c r="F1599" s="43">
        <f t="shared" si="48"/>
        <v>0</v>
      </c>
      <c r="G1599" s="40">
        <v>4</v>
      </c>
      <c r="H1599" s="40"/>
      <c r="I1599" s="43">
        <f t="shared" si="49"/>
        <v>0</v>
      </c>
      <c r="J1599" s="40">
        <v>14</v>
      </c>
    </row>
    <row r="1600" spans="1:10" x14ac:dyDescent="0.35">
      <c r="A1600" s="40" t="s">
        <v>130</v>
      </c>
      <c r="B1600" s="40" t="s">
        <v>220</v>
      </c>
      <c r="C1600" s="40" t="s">
        <v>2471</v>
      </c>
      <c r="D1600" s="40">
        <v>19</v>
      </c>
      <c r="E1600" s="40"/>
      <c r="F1600" s="43">
        <f t="shared" si="48"/>
        <v>0</v>
      </c>
      <c r="G1600" s="40">
        <v>6</v>
      </c>
      <c r="H1600" s="40"/>
      <c r="I1600" s="43">
        <f t="shared" si="49"/>
        <v>0</v>
      </c>
      <c r="J1600" s="40">
        <v>25</v>
      </c>
    </row>
    <row r="1601" spans="1:10" x14ac:dyDescent="0.35">
      <c r="A1601" s="40" t="s">
        <v>130</v>
      </c>
      <c r="B1601" s="40" t="s">
        <v>220</v>
      </c>
      <c r="C1601" s="40" t="s">
        <v>2472</v>
      </c>
      <c r="D1601" s="40">
        <v>3</v>
      </c>
      <c r="E1601" s="40"/>
      <c r="F1601" s="43">
        <f t="shared" si="48"/>
        <v>0</v>
      </c>
      <c r="G1601" s="40">
        <v>4</v>
      </c>
      <c r="H1601" s="40"/>
      <c r="I1601" s="43">
        <f t="shared" si="49"/>
        <v>0</v>
      </c>
      <c r="J1601" s="40">
        <v>7</v>
      </c>
    </row>
    <row r="1602" spans="1:10" x14ac:dyDescent="0.35">
      <c r="A1602" s="40" t="s">
        <v>130</v>
      </c>
      <c r="B1602" s="40" t="s">
        <v>220</v>
      </c>
      <c r="C1602" s="40" t="s">
        <v>2473</v>
      </c>
      <c r="D1602" s="40">
        <v>19</v>
      </c>
      <c r="E1602" s="40"/>
      <c r="F1602" s="43">
        <f t="shared" si="48"/>
        <v>0</v>
      </c>
      <c r="G1602" s="40">
        <v>14</v>
      </c>
      <c r="H1602" s="40">
        <v>1</v>
      </c>
      <c r="I1602" s="43">
        <f t="shared" si="49"/>
        <v>7.1428571428571425E-2</v>
      </c>
      <c r="J1602" s="40">
        <v>33</v>
      </c>
    </row>
    <row r="1603" spans="1:10" x14ac:dyDescent="0.35">
      <c r="A1603" s="40" t="s">
        <v>130</v>
      </c>
      <c r="B1603" s="40" t="s">
        <v>220</v>
      </c>
      <c r="C1603" s="40" t="s">
        <v>2474</v>
      </c>
      <c r="D1603" s="40">
        <v>23</v>
      </c>
      <c r="E1603" s="40"/>
      <c r="F1603" s="43">
        <f t="shared" si="48"/>
        <v>0</v>
      </c>
      <c r="G1603" s="40">
        <v>51</v>
      </c>
      <c r="H1603" s="40"/>
      <c r="I1603" s="43">
        <f t="shared" si="49"/>
        <v>0</v>
      </c>
      <c r="J1603" s="40">
        <v>74</v>
      </c>
    </row>
    <row r="1604" spans="1:10" x14ac:dyDescent="0.35">
      <c r="A1604" s="40" t="s">
        <v>130</v>
      </c>
      <c r="B1604" s="40" t="s">
        <v>220</v>
      </c>
      <c r="C1604" s="40" t="s">
        <v>2475</v>
      </c>
      <c r="D1604" s="40">
        <v>9</v>
      </c>
      <c r="E1604" s="40"/>
      <c r="F1604" s="43">
        <f t="shared" ref="F1604:F1667" si="50">E1604/D1604</f>
        <v>0</v>
      </c>
      <c r="G1604" s="40">
        <v>6</v>
      </c>
      <c r="H1604" s="40"/>
      <c r="I1604" s="43">
        <f t="shared" ref="I1604:I1667" si="51">H1604/G1604</f>
        <v>0</v>
      </c>
      <c r="J1604" s="40">
        <v>15</v>
      </c>
    </row>
    <row r="1605" spans="1:10" x14ac:dyDescent="0.35">
      <c r="A1605" s="40" t="s">
        <v>130</v>
      </c>
      <c r="B1605" s="40" t="s">
        <v>220</v>
      </c>
      <c r="C1605" s="40" t="s">
        <v>2476</v>
      </c>
      <c r="D1605" s="40"/>
      <c r="E1605" s="40"/>
      <c r="F1605" s="43"/>
      <c r="G1605" s="40">
        <v>3</v>
      </c>
      <c r="H1605" s="40"/>
      <c r="I1605" s="43">
        <f t="shared" si="51"/>
        <v>0</v>
      </c>
      <c r="J1605" s="40">
        <v>3</v>
      </c>
    </row>
    <row r="1606" spans="1:10" x14ac:dyDescent="0.35">
      <c r="A1606" s="40" t="s">
        <v>130</v>
      </c>
      <c r="B1606" s="40" t="s">
        <v>220</v>
      </c>
      <c r="C1606" s="40" t="s">
        <v>2477</v>
      </c>
      <c r="D1606" s="40">
        <v>9</v>
      </c>
      <c r="E1606" s="40"/>
      <c r="F1606" s="43">
        <f t="shared" si="50"/>
        <v>0</v>
      </c>
      <c r="G1606" s="40">
        <v>16</v>
      </c>
      <c r="H1606" s="40"/>
      <c r="I1606" s="43">
        <f t="shared" si="51"/>
        <v>0</v>
      </c>
      <c r="J1606" s="40">
        <v>25</v>
      </c>
    </row>
    <row r="1607" spans="1:10" x14ac:dyDescent="0.35">
      <c r="A1607" s="40" t="s">
        <v>130</v>
      </c>
      <c r="B1607" s="40" t="s">
        <v>220</v>
      </c>
      <c r="C1607" s="40" t="s">
        <v>2478</v>
      </c>
      <c r="D1607" s="40">
        <v>7</v>
      </c>
      <c r="E1607" s="40"/>
      <c r="F1607" s="43">
        <f t="shared" si="50"/>
        <v>0</v>
      </c>
      <c r="G1607" s="40">
        <v>17</v>
      </c>
      <c r="H1607" s="40"/>
      <c r="I1607" s="43">
        <f t="shared" si="51"/>
        <v>0</v>
      </c>
      <c r="J1607" s="40">
        <v>24</v>
      </c>
    </row>
    <row r="1608" spans="1:10" x14ac:dyDescent="0.35">
      <c r="A1608" s="40" t="s">
        <v>130</v>
      </c>
      <c r="B1608" s="40" t="s">
        <v>80</v>
      </c>
      <c r="C1608" s="40" t="s">
        <v>222</v>
      </c>
      <c r="D1608" s="40">
        <v>16</v>
      </c>
      <c r="E1608" s="40">
        <v>7</v>
      </c>
      <c r="F1608" s="43">
        <f t="shared" si="50"/>
        <v>0.4375</v>
      </c>
      <c r="G1608" s="40">
        <v>5</v>
      </c>
      <c r="H1608" s="40">
        <v>2</v>
      </c>
      <c r="I1608" s="43">
        <f t="shared" si="51"/>
        <v>0.4</v>
      </c>
      <c r="J1608" s="40">
        <v>21</v>
      </c>
    </row>
    <row r="1609" spans="1:10" x14ac:dyDescent="0.35">
      <c r="A1609" s="40" t="s">
        <v>130</v>
      </c>
      <c r="B1609" s="40" t="s">
        <v>80</v>
      </c>
      <c r="C1609" s="40" t="s">
        <v>2479</v>
      </c>
      <c r="D1609" s="40">
        <v>25</v>
      </c>
      <c r="E1609" s="40">
        <v>13</v>
      </c>
      <c r="F1609" s="43">
        <f t="shared" si="50"/>
        <v>0.52</v>
      </c>
      <c r="G1609" s="40">
        <v>13</v>
      </c>
      <c r="H1609" s="40">
        <v>3</v>
      </c>
      <c r="I1609" s="43">
        <f t="shared" si="51"/>
        <v>0.23076923076923078</v>
      </c>
      <c r="J1609" s="40">
        <v>38</v>
      </c>
    </row>
    <row r="1610" spans="1:10" x14ac:dyDescent="0.35">
      <c r="A1610" s="40" t="s">
        <v>130</v>
      </c>
      <c r="B1610" s="40" t="s">
        <v>81</v>
      </c>
      <c r="C1610" s="40" t="s">
        <v>223</v>
      </c>
      <c r="D1610" s="40">
        <v>11</v>
      </c>
      <c r="E1610" s="40">
        <v>1</v>
      </c>
      <c r="F1610" s="43">
        <f t="shared" si="50"/>
        <v>9.0909090909090912E-2</v>
      </c>
      <c r="G1610" s="40">
        <v>14</v>
      </c>
      <c r="H1610" s="40">
        <v>2</v>
      </c>
      <c r="I1610" s="43">
        <f t="shared" si="51"/>
        <v>0.14285714285714285</v>
      </c>
      <c r="J1610" s="40">
        <v>25</v>
      </c>
    </row>
    <row r="1611" spans="1:10" x14ac:dyDescent="0.35">
      <c r="A1611" s="40" t="s">
        <v>130</v>
      </c>
      <c r="B1611" s="40" t="s">
        <v>81</v>
      </c>
      <c r="C1611" s="40" t="s">
        <v>224</v>
      </c>
      <c r="D1611" s="40">
        <v>32</v>
      </c>
      <c r="E1611" s="40">
        <v>12</v>
      </c>
      <c r="F1611" s="43">
        <f t="shared" si="50"/>
        <v>0.375</v>
      </c>
      <c r="G1611" s="40">
        <v>7</v>
      </c>
      <c r="H1611" s="40">
        <v>2</v>
      </c>
      <c r="I1611" s="43">
        <f t="shared" si="51"/>
        <v>0.2857142857142857</v>
      </c>
      <c r="J1611" s="40">
        <v>39</v>
      </c>
    </row>
    <row r="1612" spans="1:10" x14ac:dyDescent="0.35">
      <c r="A1612" s="40" t="s">
        <v>130</v>
      </c>
      <c r="B1612" s="40" t="s">
        <v>81</v>
      </c>
      <c r="C1612" s="40" t="s">
        <v>2480</v>
      </c>
      <c r="D1612" s="40">
        <v>11</v>
      </c>
      <c r="E1612" s="40"/>
      <c r="F1612" s="43">
        <f t="shared" si="50"/>
        <v>0</v>
      </c>
      <c r="G1612" s="40">
        <v>3</v>
      </c>
      <c r="H1612" s="40"/>
      <c r="I1612" s="43">
        <f t="shared" si="51"/>
        <v>0</v>
      </c>
      <c r="J1612" s="40">
        <v>14</v>
      </c>
    </row>
    <row r="1613" spans="1:10" x14ac:dyDescent="0.35">
      <c r="A1613" s="40" t="s">
        <v>130</v>
      </c>
      <c r="B1613" s="40" t="s">
        <v>81</v>
      </c>
      <c r="C1613" s="40" t="s">
        <v>2481</v>
      </c>
      <c r="D1613" s="40">
        <v>16</v>
      </c>
      <c r="E1613" s="40">
        <v>2</v>
      </c>
      <c r="F1613" s="43">
        <f t="shared" si="50"/>
        <v>0.125</v>
      </c>
      <c r="G1613" s="40">
        <v>10</v>
      </c>
      <c r="H1613" s="40">
        <v>3</v>
      </c>
      <c r="I1613" s="43">
        <f t="shared" si="51"/>
        <v>0.3</v>
      </c>
      <c r="J1613" s="40">
        <v>26</v>
      </c>
    </row>
    <row r="1614" spans="1:10" x14ac:dyDescent="0.35">
      <c r="A1614" s="40" t="s">
        <v>130</v>
      </c>
      <c r="B1614" s="40" t="s">
        <v>81</v>
      </c>
      <c r="C1614" s="40" t="s">
        <v>2482</v>
      </c>
      <c r="D1614" s="40">
        <v>4</v>
      </c>
      <c r="E1614" s="40"/>
      <c r="F1614" s="43">
        <f t="shared" si="50"/>
        <v>0</v>
      </c>
      <c r="G1614" s="40">
        <v>1</v>
      </c>
      <c r="H1614" s="40"/>
      <c r="I1614" s="43">
        <f t="shared" si="51"/>
        <v>0</v>
      </c>
      <c r="J1614" s="40">
        <v>5</v>
      </c>
    </row>
    <row r="1615" spans="1:10" x14ac:dyDescent="0.35">
      <c r="A1615" s="40" t="s">
        <v>130</v>
      </c>
      <c r="B1615" s="40" t="s">
        <v>81</v>
      </c>
      <c r="C1615" s="40" t="s">
        <v>2483</v>
      </c>
      <c r="D1615" s="40">
        <v>15</v>
      </c>
      <c r="E1615" s="40">
        <v>3</v>
      </c>
      <c r="F1615" s="43">
        <f t="shared" si="50"/>
        <v>0.2</v>
      </c>
      <c r="G1615" s="40">
        <v>3</v>
      </c>
      <c r="H1615" s="40"/>
      <c r="I1615" s="43">
        <f t="shared" si="51"/>
        <v>0</v>
      </c>
      <c r="J1615" s="40">
        <v>18</v>
      </c>
    </row>
    <row r="1616" spans="1:10" x14ac:dyDescent="0.35">
      <c r="A1616" s="40" t="s">
        <v>130</v>
      </c>
      <c r="B1616" s="40" t="s">
        <v>81</v>
      </c>
      <c r="C1616" s="40" t="s">
        <v>2484</v>
      </c>
      <c r="D1616" s="40">
        <v>17</v>
      </c>
      <c r="E1616" s="40">
        <v>1</v>
      </c>
      <c r="F1616" s="43">
        <f t="shared" si="50"/>
        <v>5.8823529411764705E-2</v>
      </c>
      <c r="G1616" s="40">
        <v>5</v>
      </c>
      <c r="H1616" s="40">
        <v>2</v>
      </c>
      <c r="I1616" s="43">
        <f t="shared" si="51"/>
        <v>0.4</v>
      </c>
      <c r="J1616" s="40">
        <v>22</v>
      </c>
    </row>
    <row r="1617" spans="1:10" x14ac:dyDescent="0.35">
      <c r="A1617" s="40" t="s">
        <v>130</v>
      </c>
      <c r="B1617" s="40" t="s">
        <v>82</v>
      </c>
      <c r="C1617" s="40" t="s">
        <v>718</v>
      </c>
      <c r="D1617" s="40">
        <v>3</v>
      </c>
      <c r="E1617" s="40"/>
      <c r="F1617" s="43">
        <f t="shared" si="50"/>
        <v>0</v>
      </c>
      <c r="G1617" s="40"/>
      <c r="H1617" s="40"/>
      <c r="I1617" s="43"/>
      <c r="J1617" s="40">
        <v>3</v>
      </c>
    </row>
    <row r="1618" spans="1:10" x14ac:dyDescent="0.35">
      <c r="A1618" s="40" t="s">
        <v>130</v>
      </c>
      <c r="B1618" s="40" t="s">
        <v>82</v>
      </c>
      <c r="C1618" s="40" t="s">
        <v>225</v>
      </c>
      <c r="D1618" s="40">
        <v>3</v>
      </c>
      <c r="E1618" s="40"/>
      <c r="F1618" s="43">
        <f t="shared" si="50"/>
        <v>0</v>
      </c>
      <c r="G1618" s="40">
        <v>13</v>
      </c>
      <c r="H1618" s="40">
        <v>7</v>
      </c>
      <c r="I1618" s="43">
        <f t="shared" si="51"/>
        <v>0.53846153846153844</v>
      </c>
      <c r="J1618" s="40">
        <v>16</v>
      </c>
    </row>
    <row r="1619" spans="1:10" x14ac:dyDescent="0.35">
      <c r="A1619" s="40" t="s">
        <v>130</v>
      </c>
      <c r="B1619" s="40" t="s">
        <v>82</v>
      </c>
      <c r="C1619" s="40" t="s">
        <v>226</v>
      </c>
      <c r="D1619" s="40">
        <v>6</v>
      </c>
      <c r="E1619" s="40">
        <v>2</v>
      </c>
      <c r="F1619" s="43">
        <f t="shared" si="50"/>
        <v>0.33333333333333331</v>
      </c>
      <c r="G1619" s="40">
        <v>10</v>
      </c>
      <c r="H1619" s="40">
        <v>3</v>
      </c>
      <c r="I1619" s="43">
        <f t="shared" si="51"/>
        <v>0.3</v>
      </c>
      <c r="J1619" s="40">
        <v>16</v>
      </c>
    </row>
    <row r="1620" spans="1:10" x14ac:dyDescent="0.35">
      <c r="A1620" s="40" t="s">
        <v>130</v>
      </c>
      <c r="B1620" s="40" t="s">
        <v>82</v>
      </c>
      <c r="C1620" s="40" t="s">
        <v>719</v>
      </c>
      <c r="D1620" s="40"/>
      <c r="E1620" s="40"/>
      <c r="F1620" s="43"/>
      <c r="G1620" s="40">
        <v>1</v>
      </c>
      <c r="H1620" s="40"/>
      <c r="I1620" s="43">
        <f t="shared" si="51"/>
        <v>0</v>
      </c>
      <c r="J1620" s="40">
        <v>1</v>
      </c>
    </row>
    <row r="1621" spans="1:10" x14ac:dyDescent="0.35">
      <c r="A1621" s="40" t="s">
        <v>130</v>
      </c>
      <c r="B1621" s="40" t="s">
        <v>82</v>
      </c>
      <c r="C1621" s="40" t="s">
        <v>720</v>
      </c>
      <c r="D1621" s="40">
        <v>4</v>
      </c>
      <c r="E1621" s="40"/>
      <c r="F1621" s="43">
        <f t="shared" si="50"/>
        <v>0</v>
      </c>
      <c r="G1621" s="40">
        <v>12</v>
      </c>
      <c r="H1621" s="40">
        <v>2</v>
      </c>
      <c r="I1621" s="43">
        <f t="shared" si="51"/>
        <v>0.16666666666666666</v>
      </c>
      <c r="J1621" s="40">
        <v>16</v>
      </c>
    </row>
    <row r="1622" spans="1:10" x14ac:dyDescent="0.35">
      <c r="A1622" s="40" t="s">
        <v>130</v>
      </c>
      <c r="B1622" s="40" t="s">
        <v>82</v>
      </c>
      <c r="C1622" s="40" t="s">
        <v>721</v>
      </c>
      <c r="D1622" s="40">
        <v>6</v>
      </c>
      <c r="E1622" s="40">
        <v>2</v>
      </c>
      <c r="F1622" s="43">
        <f t="shared" si="50"/>
        <v>0.33333333333333331</v>
      </c>
      <c r="G1622" s="40">
        <v>8</v>
      </c>
      <c r="H1622" s="40">
        <v>1</v>
      </c>
      <c r="I1622" s="43">
        <f t="shared" si="51"/>
        <v>0.125</v>
      </c>
      <c r="J1622" s="40">
        <v>14</v>
      </c>
    </row>
    <row r="1623" spans="1:10" x14ac:dyDescent="0.35">
      <c r="A1623" s="40" t="s">
        <v>130</v>
      </c>
      <c r="B1623" s="40" t="s">
        <v>82</v>
      </c>
      <c r="C1623" s="40" t="s">
        <v>227</v>
      </c>
      <c r="D1623" s="40">
        <v>3</v>
      </c>
      <c r="E1623" s="40"/>
      <c r="F1623" s="43">
        <f t="shared" si="50"/>
        <v>0</v>
      </c>
      <c r="G1623" s="40">
        <v>5</v>
      </c>
      <c r="H1623" s="40">
        <v>1</v>
      </c>
      <c r="I1623" s="43">
        <f t="shared" si="51"/>
        <v>0.2</v>
      </c>
      <c r="J1623" s="40">
        <v>8</v>
      </c>
    </row>
    <row r="1624" spans="1:10" x14ac:dyDescent="0.35">
      <c r="A1624" s="40" t="s">
        <v>130</v>
      </c>
      <c r="B1624" s="40" t="s">
        <v>82</v>
      </c>
      <c r="C1624" s="40" t="s">
        <v>228</v>
      </c>
      <c r="D1624" s="40">
        <v>2</v>
      </c>
      <c r="E1624" s="40">
        <v>1</v>
      </c>
      <c r="F1624" s="43">
        <f t="shared" si="50"/>
        <v>0.5</v>
      </c>
      <c r="G1624" s="40">
        <v>13</v>
      </c>
      <c r="H1624" s="40">
        <v>4</v>
      </c>
      <c r="I1624" s="43">
        <f t="shared" si="51"/>
        <v>0.30769230769230771</v>
      </c>
      <c r="J1624" s="40">
        <v>15</v>
      </c>
    </row>
    <row r="1625" spans="1:10" x14ac:dyDescent="0.35">
      <c r="A1625" s="40" t="s">
        <v>130</v>
      </c>
      <c r="B1625" s="40" t="s">
        <v>82</v>
      </c>
      <c r="C1625" s="40" t="s">
        <v>2485</v>
      </c>
      <c r="D1625" s="40">
        <v>3</v>
      </c>
      <c r="E1625" s="40">
        <v>1</v>
      </c>
      <c r="F1625" s="43">
        <f t="shared" si="50"/>
        <v>0.33333333333333331</v>
      </c>
      <c r="G1625" s="40">
        <v>9</v>
      </c>
      <c r="H1625" s="40"/>
      <c r="I1625" s="43">
        <f t="shared" si="51"/>
        <v>0</v>
      </c>
      <c r="J1625" s="40">
        <v>12</v>
      </c>
    </row>
    <row r="1626" spans="1:10" x14ac:dyDescent="0.35">
      <c r="A1626" s="40" t="s">
        <v>130</v>
      </c>
      <c r="B1626" s="40" t="s">
        <v>82</v>
      </c>
      <c r="C1626" s="40" t="s">
        <v>2486</v>
      </c>
      <c r="D1626" s="40">
        <v>6</v>
      </c>
      <c r="E1626" s="40">
        <v>1</v>
      </c>
      <c r="F1626" s="43">
        <f t="shared" si="50"/>
        <v>0.16666666666666666</v>
      </c>
      <c r="G1626" s="40">
        <v>20</v>
      </c>
      <c r="H1626" s="40">
        <v>4</v>
      </c>
      <c r="I1626" s="43">
        <f t="shared" si="51"/>
        <v>0.2</v>
      </c>
      <c r="J1626" s="40">
        <v>26</v>
      </c>
    </row>
    <row r="1627" spans="1:10" x14ac:dyDescent="0.35">
      <c r="A1627" s="40" t="s">
        <v>130</v>
      </c>
      <c r="B1627" s="40" t="s">
        <v>82</v>
      </c>
      <c r="C1627" s="40" t="s">
        <v>2487</v>
      </c>
      <c r="D1627" s="40">
        <v>6</v>
      </c>
      <c r="E1627" s="40">
        <v>2</v>
      </c>
      <c r="F1627" s="43">
        <f t="shared" si="50"/>
        <v>0.33333333333333331</v>
      </c>
      <c r="G1627" s="40">
        <v>10</v>
      </c>
      <c r="H1627" s="40">
        <v>2</v>
      </c>
      <c r="I1627" s="43">
        <f t="shared" si="51"/>
        <v>0.2</v>
      </c>
      <c r="J1627" s="40">
        <v>16</v>
      </c>
    </row>
    <row r="1628" spans="1:10" x14ac:dyDescent="0.35">
      <c r="A1628" s="40" t="s">
        <v>130</v>
      </c>
      <c r="B1628" s="40" t="s">
        <v>82</v>
      </c>
      <c r="C1628" s="40" t="s">
        <v>2488</v>
      </c>
      <c r="D1628" s="40">
        <v>3</v>
      </c>
      <c r="E1628" s="40">
        <v>1</v>
      </c>
      <c r="F1628" s="43">
        <f t="shared" si="50"/>
        <v>0.33333333333333331</v>
      </c>
      <c r="G1628" s="40">
        <v>1</v>
      </c>
      <c r="H1628" s="40">
        <v>1</v>
      </c>
      <c r="I1628" s="43">
        <f t="shared" si="51"/>
        <v>1</v>
      </c>
      <c r="J1628" s="40">
        <v>4</v>
      </c>
    </row>
    <row r="1629" spans="1:10" x14ac:dyDescent="0.35">
      <c r="A1629" s="40" t="s">
        <v>130</v>
      </c>
      <c r="B1629" s="40" t="s">
        <v>82</v>
      </c>
      <c r="C1629" s="40" t="s">
        <v>2489</v>
      </c>
      <c r="D1629" s="40">
        <v>6</v>
      </c>
      <c r="E1629" s="40">
        <v>3</v>
      </c>
      <c r="F1629" s="43">
        <f t="shared" si="50"/>
        <v>0.5</v>
      </c>
      <c r="G1629" s="40">
        <v>21</v>
      </c>
      <c r="H1629" s="40">
        <v>3</v>
      </c>
      <c r="I1629" s="43">
        <f t="shared" si="51"/>
        <v>0.14285714285714285</v>
      </c>
      <c r="J1629" s="40">
        <v>27</v>
      </c>
    </row>
    <row r="1630" spans="1:10" x14ac:dyDescent="0.35">
      <c r="A1630" s="40" t="s">
        <v>130</v>
      </c>
      <c r="B1630" s="40" t="s">
        <v>82</v>
      </c>
      <c r="C1630" s="40" t="s">
        <v>2490</v>
      </c>
      <c r="D1630" s="40">
        <v>8</v>
      </c>
      <c r="E1630" s="40">
        <v>3</v>
      </c>
      <c r="F1630" s="43">
        <f t="shared" si="50"/>
        <v>0.375</v>
      </c>
      <c r="G1630" s="40">
        <v>16</v>
      </c>
      <c r="H1630" s="40">
        <v>4</v>
      </c>
      <c r="I1630" s="43">
        <f t="shared" si="51"/>
        <v>0.25</v>
      </c>
      <c r="J1630" s="40">
        <v>24</v>
      </c>
    </row>
    <row r="1631" spans="1:10" x14ac:dyDescent="0.35">
      <c r="A1631" s="40" t="s">
        <v>130</v>
      </c>
      <c r="B1631" s="40" t="s">
        <v>82</v>
      </c>
      <c r="C1631" s="40" t="s">
        <v>2491</v>
      </c>
      <c r="D1631" s="40">
        <v>5</v>
      </c>
      <c r="E1631" s="40">
        <v>1</v>
      </c>
      <c r="F1631" s="43">
        <f t="shared" si="50"/>
        <v>0.2</v>
      </c>
      <c r="G1631" s="40">
        <v>11</v>
      </c>
      <c r="H1631" s="40"/>
      <c r="I1631" s="43">
        <f t="shared" si="51"/>
        <v>0</v>
      </c>
      <c r="J1631" s="40">
        <v>16</v>
      </c>
    </row>
    <row r="1632" spans="1:10" x14ac:dyDescent="0.35">
      <c r="A1632" s="40" t="s">
        <v>130</v>
      </c>
      <c r="B1632" s="40" t="s">
        <v>83</v>
      </c>
      <c r="C1632" s="40" t="s">
        <v>201</v>
      </c>
      <c r="D1632" s="40">
        <v>4</v>
      </c>
      <c r="E1632" s="40">
        <v>2</v>
      </c>
      <c r="F1632" s="43">
        <f t="shared" si="50"/>
        <v>0.5</v>
      </c>
      <c r="G1632" s="40">
        <v>11</v>
      </c>
      <c r="H1632" s="40">
        <v>2</v>
      </c>
      <c r="I1632" s="43">
        <f t="shared" si="51"/>
        <v>0.18181818181818182</v>
      </c>
      <c r="J1632" s="40">
        <v>15</v>
      </c>
    </row>
    <row r="1633" spans="1:10" x14ac:dyDescent="0.35">
      <c r="A1633" s="40" t="s">
        <v>130</v>
      </c>
      <c r="B1633" s="40" t="s">
        <v>83</v>
      </c>
      <c r="C1633" s="40" t="s">
        <v>229</v>
      </c>
      <c r="D1633" s="40">
        <v>6</v>
      </c>
      <c r="E1633" s="40">
        <v>4</v>
      </c>
      <c r="F1633" s="43">
        <f t="shared" si="50"/>
        <v>0.66666666666666663</v>
      </c>
      <c r="G1633" s="40">
        <v>27</v>
      </c>
      <c r="H1633" s="40">
        <v>6</v>
      </c>
      <c r="I1633" s="43">
        <f t="shared" si="51"/>
        <v>0.22222222222222221</v>
      </c>
      <c r="J1633" s="40">
        <v>33</v>
      </c>
    </row>
    <row r="1634" spans="1:10" x14ac:dyDescent="0.35">
      <c r="A1634" s="40" t="s">
        <v>130</v>
      </c>
      <c r="B1634" s="40" t="s">
        <v>83</v>
      </c>
      <c r="C1634" s="40" t="s">
        <v>2492</v>
      </c>
      <c r="D1634" s="40">
        <v>1</v>
      </c>
      <c r="E1634" s="40"/>
      <c r="F1634" s="43">
        <f t="shared" si="50"/>
        <v>0</v>
      </c>
      <c r="G1634" s="40">
        <v>8</v>
      </c>
      <c r="H1634" s="40"/>
      <c r="I1634" s="43">
        <f t="shared" si="51"/>
        <v>0</v>
      </c>
      <c r="J1634" s="40">
        <v>9</v>
      </c>
    </row>
    <row r="1635" spans="1:10" x14ac:dyDescent="0.35">
      <c r="A1635" s="40" t="s">
        <v>130</v>
      </c>
      <c r="B1635" s="40" t="s">
        <v>83</v>
      </c>
      <c r="C1635" s="40" t="s">
        <v>2493</v>
      </c>
      <c r="D1635" s="40">
        <v>1</v>
      </c>
      <c r="E1635" s="40">
        <v>1</v>
      </c>
      <c r="F1635" s="43">
        <f t="shared" si="50"/>
        <v>1</v>
      </c>
      <c r="G1635" s="40">
        <v>12</v>
      </c>
      <c r="H1635" s="40">
        <v>4</v>
      </c>
      <c r="I1635" s="43">
        <f t="shared" si="51"/>
        <v>0.33333333333333331</v>
      </c>
      <c r="J1635" s="40">
        <v>13</v>
      </c>
    </row>
    <row r="1636" spans="1:10" x14ac:dyDescent="0.35">
      <c r="A1636" s="40" t="s">
        <v>130</v>
      </c>
      <c r="B1636" s="40" t="s">
        <v>83</v>
      </c>
      <c r="C1636" s="40" t="s">
        <v>2494</v>
      </c>
      <c r="D1636" s="40"/>
      <c r="E1636" s="40"/>
      <c r="F1636" s="43"/>
      <c r="G1636" s="40">
        <v>3</v>
      </c>
      <c r="H1636" s="40">
        <v>1</v>
      </c>
      <c r="I1636" s="43">
        <f t="shared" si="51"/>
        <v>0.33333333333333331</v>
      </c>
      <c r="J1636" s="40">
        <v>3</v>
      </c>
    </row>
    <row r="1637" spans="1:10" x14ac:dyDescent="0.35">
      <c r="A1637" s="40" t="s">
        <v>130</v>
      </c>
      <c r="B1637" s="40" t="s">
        <v>83</v>
      </c>
      <c r="C1637" s="40" t="s">
        <v>2495</v>
      </c>
      <c r="D1637" s="40">
        <v>5</v>
      </c>
      <c r="E1637" s="40">
        <v>1</v>
      </c>
      <c r="F1637" s="43">
        <f t="shared" si="50"/>
        <v>0.2</v>
      </c>
      <c r="G1637" s="40">
        <v>11</v>
      </c>
      <c r="H1637" s="40">
        <v>4</v>
      </c>
      <c r="I1637" s="43">
        <f t="shared" si="51"/>
        <v>0.36363636363636365</v>
      </c>
      <c r="J1637" s="40">
        <v>16</v>
      </c>
    </row>
    <row r="1638" spans="1:10" x14ac:dyDescent="0.35">
      <c r="A1638" s="40" t="s">
        <v>130</v>
      </c>
      <c r="B1638" s="40" t="s">
        <v>83</v>
      </c>
      <c r="C1638" s="40" t="s">
        <v>2496</v>
      </c>
      <c r="D1638" s="40">
        <v>4</v>
      </c>
      <c r="E1638" s="40">
        <v>1</v>
      </c>
      <c r="F1638" s="43">
        <f t="shared" si="50"/>
        <v>0.25</v>
      </c>
      <c r="G1638" s="40">
        <v>12</v>
      </c>
      <c r="H1638" s="40">
        <v>3</v>
      </c>
      <c r="I1638" s="43">
        <f t="shared" si="51"/>
        <v>0.25</v>
      </c>
      <c r="J1638" s="40">
        <v>16</v>
      </c>
    </row>
    <row r="1639" spans="1:10" x14ac:dyDescent="0.35">
      <c r="A1639" s="40" t="s">
        <v>130</v>
      </c>
      <c r="B1639" s="40" t="s">
        <v>84</v>
      </c>
      <c r="C1639" s="40" t="s">
        <v>230</v>
      </c>
      <c r="D1639" s="40">
        <v>1</v>
      </c>
      <c r="E1639" s="40"/>
      <c r="F1639" s="43">
        <f t="shared" si="50"/>
        <v>0</v>
      </c>
      <c r="G1639" s="40">
        <v>2</v>
      </c>
      <c r="H1639" s="40">
        <v>1</v>
      </c>
      <c r="I1639" s="43">
        <f t="shared" si="51"/>
        <v>0.5</v>
      </c>
      <c r="J1639" s="40">
        <v>3</v>
      </c>
    </row>
    <row r="1640" spans="1:10" x14ac:dyDescent="0.35">
      <c r="A1640" s="40" t="s">
        <v>130</v>
      </c>
      <c r="B1640" s="40" t="s">
        <v>84</v>
      </c>
      <c r="C1640" s="40" t="s">
        <v>231</v>
      </c>
      <c r="D1640" s="40">
        <v>11</v>
      </c>
      <c r="E1640" s="40">
        <v>1</v>
      </c>
      <c r="F1640" s="43">
        <f t="shared" si="50"/>
        <v>9.0909090909090912E-2</v>
      </c>
      <c r="G1640" s="40">
        <v>33</v>
      </c>
      <c r="H1640" s="40">
        <v>9</v>
      </c>
      <c r="I1640" s="43">
        <f t="shared" si="51"/>
        <v>0.27272727272727271</v>
      </c>
      <c r="J1640" s="40">
        <v>44</v>
      </c>
    </row>
    <row r="1641" spans="1:10" x14ac:dyDescent="0.35">
      <c r="A1641" s="40" t="s">
        <v>130</v>
      </c>
      <c r="B1641" s="40" t="s">
        <v>84</v>
      </c>
      <c r="C1641" s="40" t="s">
        <v>722</v>
      </c>
      <c r="D1641" s="40">
        <v>6</v>
      </c>
      <c r="E1641" s="40">
        <v>1</v>
      </c>
      <c r="F1641" s="43">
        <f t="shared" si="50"/>
        <v>0.16666666666666666</v>
      </c>
      <c r="G1641" s="40">
        <v>9</v>
      </c>
      <c r="H1641" s="40">
        <v>1</v>
      </c>
      <c r="I1641" s="43">
        <f t="shared" si="51"/>
        <v>0.1111111111111111</v>
      </c>
      <c r="J1641" s="40">
        <v>15</v>
      </c>
    </row>
    <row r="1642" spans="1:10" x14ac:dyDescent="0.35">
      <c r="A1642" s="40" t="s">
        <v>130</v>
      </c>
      <c r="B1642" s="40" t="s">
        <v>84</v>
      </c>
      <c r="C1642" s="40" t="s">
        <v>232</v>
      </c>
      <c r="D1642" s="40">
        <v>4</v>
      </c>
      <c r="E1642" s="40"/>
      <c r="F1642" s="43">
        <f t="shared" si="50"/>
        <v>0</v>
      </c>
      <c r="G1642" s="40">
        <v>45</v>
      </c>
      <c r="H1642" s="40">
        <v>7</v>
      </c>
      <c r="I1642" s="43">
        <f t="shared" si="51"/>
        <v>0.15555555555555556</v>
      </c>
      <c r="J1642" s="40">
        <v>49</v>
      </c>
    </row>
    <row r="1643" spans="1:10" x14ac:dyDescent="0.35">
      <c r="A1643" s="40" t="s">
        <v>130</v>
      </c>
      <c r="B1643" s="40" t="s">
        <v>84</v>
      </c>
      <c r="C1643" s="40" t="s">
        <v>233</v>
      </c>
      <c r="D1643" s="40">
        <v>4</v>
      </c>
      <c r="E1643" s="40"/>
      <c r="F1643" s="43">
        <f t="shared" si="50"/>
        <v>0</v>
      </c>
      <c r="G1643" s="40">
        <v>12</v>
      </c>
      <c r="H1643" s="40"/>
      <c r="I1643" s="43">
        <f t="shared" si="51"/>
        <v>0</v>
      </c>
      <c r="J1643" s="40">
        <v>16</v>
      </c>
    </row>
    <row r="1644" spans="1:10" x14ac:dyDescent="0.35">
      <c r="A1644" s="40" t="s">
        <v>130</v>
      </c>
      <c r="B1644" s="40" t="s">
        <v>84</v>
      </c>
      <c r="C1644" s="40" t="s">
        <v>2497</v>
      </c>
      <c r="D1644" s="40">
        <v>1</v>
      </c>
      <c r="E1644" s="40"/>
      <c r="F1644" s="43">
        <f t="shared" si="50"/>
        <v>0</v>
      </c>
      <c r="G1644" s="40">
        <v>1</v>
      </c>
      <c r="H1644" s="40"/>
      <c r="I1644" s="43">
        <f t="shared" si="51"/>
        <v>0</v>
      </c>
      <c r="J1644" s="40">
        <v>2</v>
      </c>
    </row>
    <row r="1645" spans="1:10" x14ac:dyDescent="0.35">
      <c r="A1645" s="40" t="s">
        <v>130</v>
      </c>
      <c r="B1645" s="40" t="s">
        <v>84</v>
      </c>
      <c r="C1645" s="40" t="s">
        <v>2498</v>
      </c>
      <c r="D1645" s="40">
        <v>14</v>
      </c>
      <c r="E1645" s="40">
        <v>1</v>
      </c>
      <c r="F1645" s="43">
        <f t="shared" si="50"/>
        <v>7.1428571428571425E-2</v>
      </c>
      <c r="G1645" s="40">
        <v>35</v>
      </c>
      <c r="H1645" s="40">
        <v>4</v>
      </c>
      <c r="I1645" s="43">
        <f t="shared" si="51"/>
        <v>0.11428571428571428</v>
      </c>
      <c r="J1645" s="40">
        <v>49</v>
      </c>
    </row>
    <row r="1646" spans="1:10" x14ac:dyDescent="0.35">
      <c r="A1646" s="40" t="s">
        <v>130</v>
      </c>
      <c r="B1646" s="40" t="s">
        <v>84</v>
      </c>
      <c r="C1646" s="40" t="s">
        <v>2499</v>
      </c>
      <c r="D1646" s="40">
        <v>6</v>
      </c>
      <c r="E1646" s="40">
        <v>1</v>
      </c>
      <c r="F1646" s="43">
        <f t="shared" si="50"/>
        <v>0.16666666666666666</v>
      </c>
      <c r="G1646" s="40">
        <v>29</v>
      </c>
      <c r="H1646" s="40"/>
      <c r="I1646" s="43">
        <f t="shared" si="51"/>
        <v>0</v>
      </c>
      <c r="J1646" s="40">
        <v>35</v>
      </c>
    </row>
    <row r="1647" spans="1:10" x14ac:dyDescent="0.35">
      <c r="A1647" s="40" t="s">
        <v>130</v>
      </c>
      <c r="B1647" s="40" t="s">
        <v>84</v>
      </c>
      <c r="C1647" s="40" t="s">
        <v>2500</v>
      </c>
      <c r="D1647" s="40">
        <v>3</v>
      </c>
      <c r="E1647" s="40"/>
      <c r="F1647" s="43">
        <f t="shared" si="50"/>
        <v>0</v>
      </c>
      <c r="G1647" s="40">
        <v>7</v>
      </c>
      <c r="H1647" s="40"/>
      <c r="I1647" s="43">
        <f t="shared" si="51"/>
        <v>0</v>
      </c>
      <c r="J1647" s="40">
        <v>10</v>
      </c>
    </row>
    <row r="1648" spans="1:10" x14ac:dyDescent="0.35">
      <c r="A1648" s="40" t="s">
        <v>130</v>
      </c>
      <c r="B1648" s="40" t="s">
        <v>84</v>
      </c>
      <c r="C1648" s="40" t="s">
        <v>2501</v>
      </c>
      <c r="D1648" s="40">
        <v>9</v>
      </c>
      <c r="E1648" s="40"/>
      <c r="F1648" s="43">
        <f t="shared" si="50"/>
        <v>0</v>
      </c>
      <c r="G1648" s="40">
        <v>18</v>
      </c>
      <c r="H1648" s="40">
        <v>1</v>
      </c>
      <c r="I1648" s="43">
        <f t="shared" si="51"/>
        <v>5.5555555555555552E-2</v>
      </c>
      <c r="J1648" s="40">
        <v>27</v>
      </c>
    </row>
    <row r="1649" spans="1:10" x14ac:dyDescent="0.35">
      <c r="A1649" s="40" t="s">
        <v>130</v>
      </c>
      <c r="B1649" s="40" t="s">
        <v>84</v>
      </c>
      <c r="C1649" s="40" t="s">
        <v>2502</v>
      </c>
      <c r="D1649" s="40">
        <v>1</v>
      </c>
      <c r="E1649" s="40"/>
      <c r="F1649" s="43">
        <f t="shared" si="50"/>
        <v>0</v>
      </c>
      <c r="G1649" s="40">
        <v>4</v>
      </c>
      <c r="H1649" s="40"/>
      <c r="I1649" s="43">
        <f t="shared" si="51"/>
        <v>0</v>
      </c>
      <c r="J1649" s="40">
        <v>5</v>
      </c>
    </row>
    <row r="1650" spans="1:10" x14ac:dyDescent="0.35">
      <c r="A1650" s="40" t="s">
        <v>130</v>
      </c>
      <c r="B1650" s="40" t="s">
        <v>234</v>
      </c>
      <c r="C1650" s="40" t="s">
        <v>235</v>
      </c>
      <c r="D1650" s="40">
        <v>13</v>
      </c>
      <c r="E1650" s="40"/>
      <c r="F1650" s="43">
        <f t="shared" si="50"/>
        <v>0</v>
      </c>
      <c r="G1650" s="40">
        <v>44</v>
      </c>
      <c r="H1650" s="40">
        <v>5</v>
      </c>
      <c r="I1650" s="43">
        <f t="shared" si="51"/>
        <v>0.11363636363636363</v>
      </c>
      <c r="J1650" s="40">
        <v>57</v>
      </c>
    </row>
    <row r="1651" spans="1:10" x14ac:dyDescent="0.35">
      <c r="A1651" s="40" t="s">
        <v>130</v>
      </c>
      <c r="B1651" s="40" t="s">
        <v>234</v>
      </c>
      <c r="C1651" s="40" t="s">
        <v>2503</v>
      </c>
      <c r="D1651" s="40">
        <v>16</v>
      </c>
      <c r="E1651" s="40">
        <v>3</v>
      </c>
      <c r="F1651" s="43">
        <f t="shared" si="50"/>
        <v>0.1875</v>
      </c>
      <c r="G1651" s="40">
        <v>23</v>
      </c>
      <c r="H1651" s="40"/>
      <c r="I1651" s="43">
        <f t="shared" si="51"/>
        <v>0</v>
      </c>
      <c r="J1651" s="40">
        <v>39</v>
      </c>
    </row>
    <row r="1652" spans="1:10" x14ac:dyDescent="0.35">
      <c r="A1652" s="40" t="s">
        <v>130</v>
      </c>
      <c r="B1652" s="40" t="s">
        <v>234</v>
      </c>
      <c r="C1652" s="40" t="s">
        <v>2504</v>
      </c>
      <c r="D1652" s="40">
        <v>7</v>
      </c>
      <c r="E1652" s="40"/>
      <c r="F1652" s="43">
        <f t="shared" si="50"/>
        <v>0</v>
      </c>
      <c r="G1652" s="40">
        <v>10</v>
      </c>
      <c r="H1652" s="40"/>
      <c r="I1652" s="43">
        <f t="shared" si="51"/>
        <v>0</v>
      </c>
      <c r="J1652" s="40">
        <v>17</v>
      </c>
    </row>
    <row r="1653" spans="1:10" x14ac:dyDescent="0.35">
      <c r="A1653" s="40" t="s">
        <v>130</v>
      </c>
      <c r="B1653" s="40" t="s">
        <v>234</v>
      </c>
      <c r="C1653" s="40" t="s">
        <v>2505</v>
      </c>
      <c r="D1653" s="40">
        <v>3</v>
      </c>
      <c r="E1653" s="40"/>
      <c r="F1653" s="43">
        <f t="shared" si="50"/>
        <v>0</v>
      </c>
      <c r="G1653" s="40">
        <v>12</v>
      </c>
      <c r="H1653" s="40"/>
      <c r="I1653" s="43">
        <f t="shared" si="51"/>
        <v>0</v>
      </c>
      <c r="J1653" s="40">
        <v>15</v>
      </c>
    </row>
    <row r="1654" spans="1:10" x14ac:dyDescent="0.35">
      <c r="A1654" s="40" t="s">
        <v>130</v>
      </c>
      <c r="B1654" s="40" t="s">
        <v>90</v>
      </c>
      <c r="C1654" s="40" t="s">
        <v>236</v>
      </c>
      <c r="D1654" s="40">
        <v>7</v>
      </c>
      <c r="E1654" s="40">
        <v>1</v>
      </c>
      <c r="F1654" s="43">
        <f t="shared" si="50"/>
        <v>0.14285714285714285</v>
      </c>
      <c r="G1654" s="40">
        <v>18</v>
      </c>
      <c r="H1654" s="40">
        <v>5</v>
      </c>
      <c r="I1654" s="43">
        <f t="shared" si="51"/>
        <v>0.27777777777777779</v>
      </c>
      <c r="J1654" s="40">
        <v>25</v>
      </c>
    </row>
    <row r="1655" spans="1:10" x14ac:dyDescent="0.35">
      <c r="A1655" s="40" t="s">
        <v>130</v>
      </c>
      <c r="B1655" s="40" t="s">
        <v>90</v>
      </c>
      <c r="C1655" s="40" t="s">
        <v>237</v>
      </c>
      <c r="D1655" s="40">
        <v>10</v>
      </c>
      <c r="E1655" s="40">
        <v>1</v>
      </c>
      <c r="F1655" s="43">
        <f t="shared" si="50"/>
        <v>0.1</v>
      </c>
      <c r="G1655" s="40">
        <v>18</v>
      </c>
      <c r="H1655" s="40">
        <v>5</v>
      </c>
      <c r="I1655" s="43">
        <f t="shared" si="51"/>
        <v>0.27777777777777779</v>
      </c>
      <c r="J1655" s="40">
        <v>28</v>
      </c>
    </row>
    <row r="1656" spans="1:10" x14ac:dyDescent="0.35">
      <c r="A1656" s="40" t="s">
        <v>130</v>
      </c>
      <c r="B1656" s="40" t="s">
        <v>90</v>
      </c>
      <c r="C1656" s="40" t="s">
        <v>238</v>
      </c>
      <c r="D1656" s="40">
        <v>7</v>
      </c>
      <c r="E1656" s="40">
        <v>6</v>
      </c>
      <c r="F1656" s="43">
        <f t="shared" si="50"/>
        <v>0.8571428571428571</v>
      </c>
      <c r="G1656" s="40">
        <v>17</v>
      </c>
      <c r="H1656" s="40">
        <v>6</v>
      </c>
      <c r="I1656" s="43">
        <f t="shared" si="51"/>
        <v>0.35294117647058826</v>
      </c>
      <c r="J1656" s="40">
        <v>24</v>
      </c>
    </row>
    <row r="1657" spans="1:10" x14ac:dyDescent="0.35">
      <c r="A1657" s="40" t="s">
        <v>130</v>
      </c>
      <c r="B1657" s="40" t="s">
        <v>90</v>
      </c>
      <c r="C1657" s="40" t="s">
        <v>239</v>
      </c>
      <c r="D1657" s="40">
        <v>9</v>
      </c>
      <c r="E1657" s="40"/>
      <c r="F1657" s="43">
        <f t="shared" si="50"/>
        <v>0</v>
      </c>
      <c r="G1657" s="40">
        <v>15</v>
      </c>
      <c r="H1657" s="40">
        <v>2</v>
      </c>
      <c r="I1657" s="43">
        <f t="shared" si="51"/>
        <v>0.13333333333333333</v>
      </c>
      <c r="J1657" s="40">
        <v>24</v>
      </c>
    </row>
    <row r="1658" spans="1:10" x14ac:dyDescent="0.35">
      <c r="A1658" s="40" t="s">
        <v>130</v>
      </c>
      <c r="B1658" s="40" t="s">
        <v>90</v>
      </c>
      <c r="C1658" s="40" t="s">
        <v>2506</v>
      </c>
      <c r="D1658" s="40">
        <v>16</v>
      </c>
      <c r="E1658" s="40">
        <v>7</v>
      </c>
      <c r="F1658" s="43">
        <f t="shared" si="50"/>
        <v>0.4375</v>
      </c>
      <c r="G1658" s="40">
        <v>20</v>
      </c>
      <c r="H1658" s="40">
        <v>10</v>
      </c>
      <c r="I1658" s="43">
        <f t="shared" si="51"/>
        <v>0.5</v>
      </c>
      <c r="J1658" s="40">
        <v>36</v>
      </c>
    </row>
    <row r="1659" spans="1:10" x14ac:dyDescent="0.35">
      <c r="A1659" s="40" t="s">
        <v>130</v>
      </c>
      <c r="B1659" s="40" t="s">
        <v>90</v>
      </c>
      <c r="C1659" s="40" t="s">
        <v>2507</v>
      </c>
      <c r="D1659" s="40">
        <v>10</v>
      </c>
      <c r="E1659" s="40"/>
      <c r="F1659" s="43">
        <f t="shared" si="50"/>
        <v>0</v>
      </c>
      <c r="G1659" s="40">
        <v>11</v>
      </c>
      <c r="H1659" s="40"/>
      <c r="I1659" s="43">
        <f t="shared" si="51"/>
        <v>0</v>
      </c>
      <c r="J1659" s="40">
        <v>21</v>
      </c>
    </row>
    <row r="1660" spans="1:10" x14ac:dyDescent="0.35">
      <c r="A1660" s="40" t="s">
        <v>130</v>
      </c>
      <c r="B1660" s="40" t="s">
        <v>90</v>
      </c>
      <c r="C1660" s="40" t="s">
        <v>2508</v>
      </c>
      <c r="D1660" s="40">
        <v>6</v>
      </c>
      <c r="E1660" s="40"/>
      <c r="F1660" s="43">
        <f t="shared" si="50"/>
        <v>0</v>
      </c>
      <c r="G1660" s="40">
        <v>5</v>
      </c>
      <c r="H1660" s="40"/>
      <c r="I1660" s="43">
        <f t="shared" si="51"/>
        <v>0</v>
      </c>
      <c r="J1660" s="40">
        <v>11</v>
      </c>
    </row>
    <row r="1661" spans="1:10" x14ac:dyDescent="0.35">
      <c r="A1661" s="40" t="s">
        <v>130</v>
      </c>
      <c r="B1661" s="40" t="s">
        <v>90</v>
      </c>
      <c r="C1661" s="40" t="s">
        <v>2419</v>
      </c>
      <c r="D1661" s="40">
        <v>4</v>
      </c>
      <c r="E1661" s="40">
        <v>2</v>
      </c>
      <c r="F1661" s="43">
        <f t="shared" si="50"/>
        <v>0.5</v>
      </c>
      <c r="G1661" s="40">
        <v>5</v>
      </c>
      <c r="H1661" s="40">
        <v>2</v>
      </c>
      <c r="I1661" s="43">
        <f t="shared" si="51"/>
        <v>0.4</v>
      </c>
      <c r="J1661" s="40">
        <v>9</v>
      </c>
    </row>
    <row r="1662" spans="1:10" x14ac:dyDescent="0.35">
      <c r="A1662" s="40" t="s">
        <v>130</v>
      </c>
      <c r="B1662" s="40" t="s">
        <v>90</v>
      </c>
      <c r="C1662" s="40" t="s">
        <v>2509</v>
      </c>
      <c r="D1662" s="40">
        <v>5</v>
      </c>
      <c r="E1662" s="40">
        <v>2</v>
      </c>
      <c r="F1662" s="43">
        <f t="shared" si="50"/>
        <v>0.4</v>
      </c>
      <c r="G1662" s="40">
        <v>9</v>
      </c>
      <c r="H1662" s="40">
        <v>3</v>
      </c>
      <c r="I1662" s="43">
        <f t="shared" si="51"/>
        <v>0.33333333333333331</v>
      </c>
      <c r="J1662" s="40">
        <v>14</v>
      </c>
    </row>
    <row r="1663" spans="1:10" x14ac:dyDescent="0.35">
      <c r="A1663" s="40" t="s">
        <v>130</v>
      </c>
      <c r="B1663" s="40" t="s">
        <v>91</v>
      </c>
      <c r="C1663" s="40" t="s">
        <v>723</v>
      </c>
      <c r="D1663" s="40">
        <v>12</v>
      </c>
      <c r="E1663" s="40">
        <v>5</v>
      </c>
      <c r="F1663" s="43">
        <f t="shared" si="50"/>
        <v>0.41666666666666669</v>
      </c>
      <c r="G1663" s="40"/>
      <c r="H1663" s="40"/>
      <c r="I1663" s="43"/>
      <c r="J1663" s="40">
        <v>12</v>
      </c>
    </row>
    <row r="1664" spans="1:10" x14ac:dyDescent="0.35">
      <c r="A1664" s="40" t="s">
        <v>130</v>
      </c>
      <c r="B1664" s="40" t="s">
        <v>91</v>
      </c>
      <c r="C1664" s="40" t="s">
        <v>240</v>
      </c>
      <c r="D1664" s="40">
        <v>11</v>
      </c>
      <c r="E1664" s="40"/>
      <c r="F1664" s="43">
        <f t="shared" si="50"/>
        <v>0</v>
      </c>
      <c r="G1664" s="40">
        <v>2</v>
      </c>
      <c r="H1664" s="40"/>
      <c r="I1664" s="43">
        <f t="shared" si="51"/>
        <v>0</v>
      </c>
      <c r="J1664" s="40">
        <v>13</v>
      </c>
    </row>
    <row r="1665" spans="1:10" x14ac:dyDescent="0.35">
      <c r="A1665" s="40" t="s">
        <v>130</v>
      </c>
      <c r="B1665" s="40" t="s">
        <v>91</v>
      </c>
      <c r="C1665" s="40" t="s">
        <v>241</v>
      </c>
      <c r="D1665" s="40">
        <v>7</v>
      </c>
      <c r="E1665" s="40"/>
      <c r="F1665" s="43">
        <f t="shared" si="50"/>
        <v>0</v>
      </c>
      <c r="G1665" s="40">
        <v>5</v>
      </c>
      <c r="H1665" s="40">
        <v>1</v>
      </c>
      <c r="I1665" s="43">
        <f t="shared" si="51"/>
        <v>0.2</v>
      </c>
      <c r="J1665" s="40">
        <v>12</v>
      </c>
    </row>
    <row r="1666" spans="1:10" x14ac:dyDescent="0.35">
      <c r="A1666" s="40" t="s">
        <v>130</v>
      </c>
      <c r="B1666" s="40" t="s">
        <v>91</v>
      </c>
      <c r="C1666" s="40" t="s">
        <v>242</v>
      </c>
      <c r="D1666" s="40">
        <v>12</v>
      </c>
      <c r="E1666" s="40">
        <v>6</v>
      </c>
      <c r="F1666" s="43">
        <f t="shared" si="50"/>
        <v>0.5</v>
      </c>
      <c r="G1666" s="40"/>
      <c r="H1666" s="40"/>
      <c r="I1666" s="43"/>
      <c r="J1666" s="40">
        <v>12</v>
      </c>
    </row>
    <row r="1667" spans="1:10" x14ac:dyDescent="0.35">
      <c r="A1667" s="40" t="s">
        <v>130</v>
      </c>
      <c r="B1667" s="40" t="s">
        <v>91</v>
      </c>
      <c r="C1667" s="40" t="s">
        <v>243</v>
      </c>
      <c r="D1667" s="40">
        <v>12</v>
      </c>
      <c r="E1667" s="40">
        <v>5</v>
      </c>
      <c r="F1667" s="43">
        <f t="shared" si="50"/>
        <v>0.41666666666666669</v>
      </c>
      <c r="G1667" s="40">
        <v>7</v>
      </c>
      <c r="H1667" s="40">
        <v>3</v>
      </c>
      <c r="I1667" s="43">
        <f t="shared" si="51"/>
        <v>0.42857142857142855</v>
      </c>
      <c r="J1667" s="40">
        <v>19</v>
      </c>
    </row>
    <row r="1668" spans="1:10" x14ac:dyDescent="0.35">
      <c r="A1668" s="40" t="s">
        <v>130</v>
      </c>
      <c r="B1668" s="40" t="s">
        <v>91</v>
      </c>
      <c r="C1668" s="40" t="s">
        <v>2510</v>
      </c>
      <c r="D1668" s="40">
        <v>11</v>
      </c>
      <c r="E1668" s="40"/>
      <c r="F1668" s="43">
        <f t="shared" ref="F1668:F1731" si="52">E1668/D1668</f>
        <v>0</v>
      </c>
      <c r="G1668" s="40">
        <v>7</v>
      </c>
      <c r="H1668" s="40"/>
      <c r="I1668" s="43">
        <f t="shared" ref="I1668:I1731" si="53">H1668/G1668</f>
        <v>0</v>
      </c>
      <c r="J1668" s="40">
        <v>18</v>
      </c>
    </row>
    <row r="1669" spans="1:10" x14ac:dyDescent="0.35">
      <c r="A1669" s="40" t="s">
        <v>130</v>
      </c>
      <c r="B1669" s="40" t="s">
        <v>91</v>
      </c>
      <c r="C1669" s="40" t="s">
        <v>2511</v>
      </c>
      <c r="D1669" s="40">
        <v>35</v>
      </c>
      <c r="E1669" s="40">
        <v>10</v>
      </c>
      <c r="F1669" s="43">
        <f t="shared" si="52"/>
        <v>0.2857142857142857</v>
      </c>
      <c r="G1669" s="40">
        <v>12</v>
      </c>
      <c r="H1669" s="40">
        <v>4</v>
      </c>
      <c r="I1669" s="43">
        <f t="shared" si="53"/>
        <v>0.33333333333333331</v>
      </c>
      <c r="J1669" s="40">
        <v>47</v>
      </c>
    </row>
    <row r="1670" spans="1:10" x14ac:dyDescent="0.35">
      <c r="A1670" s="40" t="s">
        <v>130</v>
      </c>
      <c r="B1670" s="40" t="s">
        <v>91</v>
      </c>
      <c r="C1670" s="40" t="s">
        <v>2512</v>
      </c>
      <c r="D1670" s="40">
        <v>7</v>
      </c>
      <c r="E1670" s="40">
        <v>1</v>
      </c>
      <c r="F1670" s="43">
        <f t="shared" si="52"/>
        <v>0.14285714285714285</v>
      </c>
      <c r="G1670" s="40">
        <v>3</v>
      </c>
      <c r="H1670" s="40"/>
      <c r="I1670" s="43">
        <f t="shared" si="53"/>
        <v>0</v>
      </c>
      <c r="J1670" s="40">
        <v>10</v>
      </c>
    </row>
    <row r="1671" spans="1:10" x14ac:dyDescent="0.35">
      <c r="A1671" s="40" t="s">
        <v>130</v>
      </c>
      <c r="B1671" s="40" t="s">
        <v>92</v>
      </c>
      <c r="C1671" s="40" t="s">
        <v>244</v>
      </c>
      <c r="D1671" s="40">
        <v>17</v>
      </c>
      <c r="E1671" s="40">
        <v>7</v>
      </c>
      <c r="F1671" s="43">
        <f t="shared" si="52"/>
        <v>0.41176470588235292</v>
      </c>
      <c r="G1671" s="40">
        <v>3</v>
      </c>
      <c r="H1671" s="40">
        <v>2</v>
      </c>
      <c r="I1671" s="43">
        <f t="shared" si="53"/>
        <v>0.66666666666666663</v>
      </c>
      <c r="J1671" s="40">
        <v>20</v>
      </c>
    </row>
    <row r="1672" spans="1:10" x14ac:dyDescent="0.35">
      <c r="A1672" s="40" t="s">
        <v>130</v>
      </c>
      <c r="B1672" s="40" t="s">
        <v>92</v>
      </c>
      <c r="C1672" s="40" t="s">
        <v>2513</v>
      </c>
      <c r="D1672" s="40">
        <v>13</v>
      </c>
      <c r="E1672" s="40">
        <v>5</v>
      </c>
      <c r="F1672" s="43">
        <f t="shared" si="52"/>
        <v>0.38461538461538464</v>
      </c>
      <c r="G1672" s="40">
        <v>5</v>
      </c>
      <c r="H1672" s="40">
        <v>2</v>
      </c>
      <c r="I1672" s="43">
        <f t="shared" si="53"/>
        <v>0.4</v>
      </c>
      <c r="J1672" s="40">
        <v>18</v>
      </c>
    </row>
    <row r="1673" spans="1:10" x14ac:dyDescent="0.35">
      <c r="A1673" s="40" t="s">
        <v>130</v>
      </c>
      <c r="B1673" s="40" t="s">
        <v>245</v>
      </c>
      <c r="C1673" s="40" t="s">
        <v>246</v>
      </c>
      <c r="D1673" s="40">
        <v>7</v>
      </c>
      <c r="E1673" s="40"/>
      <c r="F1673" s="43">
        <f t="shared" si="52"/>
        <v>0</v>
      </c>
      <c r="G1673" s="40">
        <v>4</v>
      </c>
      <c r="H1673" s="40"/>
      <c r="I1673" s="43">
        <f t="shared" si="53"/>
        <v>0</v>
      </c>
      <c r="J1673" s="40">
        <v>11</v>
      </c>
    </row>
    <row r="1674" spans="1:10" x14ac:dyDescent="0.35">
      <c r="A1674" s="40" t="s">
        <v>130</v>
      </c>
      <c r="B1674" s="40" t="s">
        <v>245</v>
      </c>
      <c r="C1674" s="40" t="s">
        <v>2514</v>
      </c>
      <c r="D1674" s="40">
        <v>3</v>
      </c>
      <c r="E1674" s="40"/>
      <c r="F1674" s="43">
        <f t="shared" si="52"/>
        <v>0</v>
      </c>
      <c r="G1674" s="40">
        <v>4</v>
      </c>
      <c r="H1674" s="40"/>
      <c r="I1674" s="43">
        <f t="shared" si="53"/>
        <v>0</v>
      </c>
      <c r="J1674" s="40">
        <v>7</v>
      </c>
    </row>
    <row r="1675" spans="1:10" x14ac:dyDescent="0.35">
      <c r="A1675" s="40" t="s">
        <v>130</v>
      </c>
      <c r="B1675" s="40" t="s">
        <v>245</v>
      </c>
      <c r="C1675" s="40" t="s">
        <v>2515</v>
      </c>
      <c r="D1675" s="40">
        <v>4</v>
      </c>
      <c r="E1675" s="40"/>
      <c r="F1675" s="43">
        <f t="shared" si="52"/>
        <v>0</v>
      </c>
      <c r="G1675" s="40">
        <v>1</v>
      </c>
      <c r="H1675" s="40"/>
      <c r="I1675" s="43">
        <f t="shared" si="53"/>
        <v>0</v>
      </c>
      <c r="J1675" s="40">
        <v>5</v>
      </c>
    </row>
    <row r="1676" spans="1:10" x14ac:dyDescent="0.35">
      <c r="A1676" s="40" t="s">
        <v>130</v>
      </c>
      <c r="B1676" s="40" t="s">
        <v>245</v>
      </c>
      <c r="C1676" s="40" t="s">
        <v>2516</v>
      </c>
      <c r="D1676" s="40">
        <v>1</v>
      </c>
      <c r="E1676" s="40"/>
      <c r="F1676" s="43">
        <f t="shared" si="52"/>
        <v>0</v>
      </c>
      <c r="G1676" s="40">
        <v>1</v>
      </c>
      <c r="H1676" s="40"/>
      <c r="I1676" s="43">
        <f t="shared" si="53"/>
        <v>0</v>
      </c>
      <c r="J1676" s="40">
        <v>2</v>
      </c>
    </row>
    <row r="1677" spans="1:10" x14ac:dyDescent="0.35">
      <c r="A1677" s="40" t="s">
        <v>130</v>
      </c>
      <c r="B1677" s="40" t="s">
        <v>245</v>
      </c>
      <c r="C1677" s="40" t="s">
        <v>2517</v>
      </c>
      <c r="D1677" s="40">
        <v>1</v>
      </c>
      <c r="E1677" s="40"/>
      <c r="F1677" s="43">
        <f t="shared" si="52"/>
        <v>0</v>
      </c>
      <c r="G1677" s="40">
        <v>1</v>
      </c>
      <c r="H1677" s="40"/>
      <c r="I1677" s="43">
        <f t="shared" si="53"/>
        <v>0</v>
      </c>
      <c r="J1677" s="40">
        <v>2</v>
      </c>
    </row>
    <row r="1678" spans="1:10" x14ac:dyDescent="0.35">
      <c r="A1678" s="40" t="s">
        <v>130</v>
      </c>
      <c r="B1678" s="40" t="s">
        <v>245</v>
      </c>
      <c r="C1678" s="40" t="s">
        <v>2518</v>
      </c>
      <c r="D1678" s="40">
        <v>5</v>
      </c>
      <c r="E1678" s="40"/>
      <c r="F1678" s="43">
        <f t="shared" si="52"/>
        <v>0</v>
      </c>
      <c r="G1678" s="40">
        <v>1</v>
      </c>
      <c r="H1678" s="40"/>
      <c r="I1678" s="43">
        <f t="shared" si="53"/>
        <v>0</v>
      </c>
      <c r="J1678" s="40">
        <v>6</v>
      </c>
    </row>
    <row r="1679" spans="1:10" x14ac:dyDescent="0.35">
      <c r="A1679" s="40" t="s">
        <v>130</v>
      </c>
      <c r="B1679" s="40" t="s">
        <v>245</v>
      </c>
      <c r="C1679" s="40" t="s">
        <v>2519</v>
      </c>
      <c r="D1679" s="40">
        <v>1</v>
      </c>
      <c r="E1679" s="40"/>
      <c r="F1679" s="43">
        <f t="shared" si="52"/>
        <v>0</v>
      </c>
      <c r="G1679" s="40">
        <v>2</v>
      </c>
      <c r="H1679" s="40"/>
      <c r="I1679" s="43">
        <f t="shared" si="53"/>
        <v>0</v>
      </c>
      <c r="J1679" s="40">
        <v>3</v>
      </c>
    </row>
    <row r="1680" spans="1:10" x14ac:dyDescent="0.35">
      <c r="A1680" s="40" t="s">
        <v>130</v>
      </c>
      <c r="B1680" s="40" t="s">
        <v>245</v>
      </c>
      <c r="C1680" s="40" t="s">
        <v>2520</v>
      </c>
      <c r="D1680" s="40"/>
      <c r="E1680" s="40"/>
      <c r="F1680" s="43"/>
      <c r="G1680" s="40">
        <v>1</v>
      </c>
      <c r="H1680" s="40"/>
      <c r="I1680" s="43">
        <f t="shared" si="53"/>
        <v>0</v>
      </c>
      <c r="J1680" s="40">
        <v>1</v>
      </c>
    </row>
    <row r="1681" spans="1:10" x14ac:dyDescent="0.35">
      <c r="A1681" s="40" t="s">
        <v>130</v>
      </c>
      <c r="B1681" s="40" t="s">
        <v>245</v>
      </c>
      <c r="C1681" s="40" t="s">
        <v>2521</v>
      </c>
      <c r="D1681" s="40">
        <v>4</v>
      </c>
      <c r="E1681" s="40"/>
      <c r="F1681" s="43">
        <f t="shared" si="52"/>
        <v>0</v>
      </c>
      <c r="G1681" s="40">
        <v>6</v>
      </c>
      <c r="H1681" s="40"/>
      <c r="I1681" s="43">
        <f t="shared" si="53"/>
        <v>0</v>
      </c>
      <c r="J1681" s="40">
        <v>10</v>
      </c>
    </row>
    <row r="1682" spans="1:10" x14ac:dyDescent="0.35">
      <c r="A1682" s="40" t="s">
        <v>130</v>
      </c>
      <c r="B1682" s="40" t="s">
        <v>93</v>
      </c>
      <c r="C1682" s="40" t="s">
        <v>724</v>
      </c>
      <c r="D1682" s="40"/>
      <c r="E1682" s="40"/>
      <c r="F1682" s="43"/>
      <c r="G1682" s="40">
        <v>2</v>
      </c>
      <c r="H1682" s="40"/>
      <c r="I1682" s="43">
        <f t="shared" si="53"/>
        <v>0</v>
      </c>
      <c r="J1682" s="40">
        <v>2</v>
      </c>
    </row>
    <row r="1683" spans="1:10" x14ac:dyDescent="0.35">
      <c r="A1683" s="40" t="s">
        <v>130</v>
      </c>
      <c r="B1683" s="40" t="s">
        <v>93</v>
      </c>
      <c r="C1683" s="40" t="s">
        <v>247</v>
      </c>
      <c r="D1683" s="40">
        <v>7</v>
      </c>
      <c r="E1683" s="40">
        <v>3</v>
      </c>
      <c r="F1683" s="43">
        <f t="shared" si="52"/>
        <v>0.42857142857142855</v>
      </c>
      <c r="G1683" s="40">
        <v>16</v>
      </c>
      <c r="H1683" s="40">
        <v>5</v>
      </c>
      <c r="I1683" s="43">
        <f t="shared" si="53"/>
        <v>0.3125</v>
      </c>
      <c r="J1683" s="40">
        <v>23</v>
      </c>
    </row>
    <row r="1684" spans="1:10" x14ac:dyDescent="0.35">
      <c r="A1684" s="40" t="s">
        <v>130</v>
      </c>
      <c r="B1684" s="40" t="s">
        <v>93</v>
      </c>
      <c r="C1684" s="40" t="s">
        <v>248</v>
      </c>
      <c r="D1684" s="40">
        <v>3</v>
      </c>
      <c r="E1684" s="40">
        <v>1</v>
      </c>
      <c r="F1684" s="43">
        <f t="shared" si="52"/>
        <v>0.33333333333333331</v>
      </c>
      <c r="G1684" s="40">
        <v>29</v>
      </c>
      <c r="H1684" s="40">
        <v>9</v>
      </c>
      <c r="I1684" s="43">
        <f t="shared" si="53"/>
        <v>0.31034482758620691</v>
      </c>
      <c r="J1684" s="40">
        <v>32</v>
      </c>
    </row>
    <row r="1685" spans="1:10" x14ac:dyDescent="0.35">
      <c r="A1685" s="40" t="s">
        <v>130</v>
      </c>
      <c r="B1685" s="40" t="s">
        <v>93</v>
      </c>
      <c r="C1685" s="40" t="s">
        <v>249</v>
      </c>
      <c r="D1685" s="40">
        <v>6</v>
      </c>
      <c r="E1685" s="40">
        <v>2</v>
      </c>
      <c r="F1685" s="43">
        <f t="shared" si="52"/>
        <v>0.33333333333333331</v>
      </c>
      <c r="G1685" s="40">
        <v>21</v>
      </c>
      <c r="H1685" s="40">
        <v>5</v>
      </c>
      <c r="I1685" s="43">
        <f t="shared" si="53"/>
        <v>0.23809523809523808</v>
      </c>
      <c r="J1685" s="40">
        <v>27</v>
      </c>
    </row>
    <row r="1686" spans="1:10" x14ac:dyDescent="0.35">
      <c r="A1686" s="40" t="s">
        <v>130</v>
      </c>
      <c r="B1686" s="40" t="s">
        <v>93</v>
      </c>
      <c r="C1686" s="40" t="s">
        <v>2522</v>
      </c>
      <c r="D1686" s="40">
        <v>2</v>
      </c>
      <c r="E1686" s="40"/>
      <c r="F1686" s="43">
        <f t="shared" si="52"/>
        <v>0</v>
      </c>
      <c r="G1686" s="40">
        <v>7</v>
      </c>
      <c r="H1686" s="40">
        <v>3</v>
      </c>
      <c r="I1686" s="43">
        <f t="shared" si="53"/>
        <v>0.42857142857142855</v>
      </c>
      <c r="J1686" s="40">
        <v>9</v>
      </c>
    </row>
    <row r="1687" spans="1:10" x14ac:dyDescent="0.35">
      <c r="A1687" s="40" t="s">
        <v>130</v>
      </c>
      <c r="B1687" s="40" t="s">
        <v>93</v>
      </c>
      <c r="C1687" s="40" t="s">
        <v>2523</v>
      </c>
      <c r="D1687" s="40">
        <v>15</v>
      </c>
      <c r="E1687" s="40"/>
      <c r="F1687" s="43">
        <f t="shared" si="52"/>
        <v>0</v>
      </c>
      <c r="G1687" s="40">
        <v>5</v>
      </c>
      <c r="H1687" s="40"/>
      <c r="I1687" s="43">
        <f t="shared" si="53"/>
        <v>0</v>
      </c>
      <c r="J1687" s="40">
        <v>20</v>
      </c>
    </row>
    <row r="1688" spans="1:10" x14ac:dyDescent="0.35">
      <c r="A1688" s="40" t="s">
        <v>130</v>
      </c>
      <c r="B1688" s="40" t="s">
        <v>93</v>
      </c>
      <c r="C1688" s="40" t="s">
        <v>2524</v>
      </c>
      <c r="D1688" s="40">
        <v>5</v>
      </c>
      <c r="E1688" s="40">
        <v>1</v>
      </c>
      <c r="F1688" s="43">
        <f t="shared" si="52"/>
        <v>0.2</v>
      </c>
      <c r="G1688" s="40">
        <v>4</v>
      </c>
      <c r="H1688" s="40">
        <v>1</v>
      </c>
      <c r="I1688" s="43">
        <f t="shared" si="53"/>
        <v>0.25</v>
      </c>
      <c r="J1688" s="40">
        <v>9</v>
      </c>
    </row>
    <row r="1689" spans="1:10" x14ac:dyDescent="0.35">
      <c r="A1689" s="40" t="s">
        <v>130</v>
      </c>
      <c r="B1689" s="40" t="s">
        <v>93</v>
      </c>
      <c r="C1689" s="40" t="s">
        <v>2525</v>
      </c>
      <c r="D1689" s="40">
        <v>3</v>
      </c>
      <c r="E1689" s="40"/>
      <c r="F1689" s="43">
        <f t="shared" si="52"/>
        <v>0</v>
      </c>
      <c r="G1689" s="40">
        <v>4</v>
      </c>
      <c r="H1689" s="40">
        <v>1</v>
      </c>
      <c r="I1689" s="43">
        <f t="shared" si="53"/>
        <v>0.25</v>
      </c>
      <c r="J1689" s="40">
        <v>7</v>
      </c>
    </row>
    <row r="1690" spans="1:10" x14ac:dyDescent="0.35">
      <c r="A1690" s="40" t="s">
        <v>130</v>
      </c>
      <c r="B1690" s="40" t="s">
        <v>93</v>
      </c>
      <c r="C1690" s="40" t="s">
        <v>2526</v>
      </c>
      <c r="D1690" s="40">
        <v>6</v>
      </c>
      <c r="E1690" s="40"/>
      <c r="F1690" s="43">
        <f t="shared" si="52"/>
        <v>0</v>
      </c>
      <c r="G1690" s="40">
        <v>26</v>
      </c>
      <c r="H1690" s="40">
        <v>3</v>
      </c>
      <c r="I1690" s="43">
        <f t="shared" si="53"/>
        <v>0.11538461538461539</v>
      </c>
      <c r="J1690" s="40">
        <v>32</v>
      </c>
    </row>
    <row r="1691" spans="1:10" x14ac:dyDescent="0.35">
      <c r="A1691" s="40" t="s">
        <v>130</v>
      </c>
      <c r="B1691" s="40" t="s">
        <v>93</v>
      </c>
      <c r="C1691" s="40" t="s">
        <v>2527</v>
      </c>
      <c r="D1691" s="40">
        <v>10</v>
      </c>
      <c r="E1691" s="40">
        <v>8</v>
      </c>
      <c r="F1691" s="43">
        <f t="shared" si="52"/>
        <v>0.8</v>
      </c>
      <c r="G1691" s="40">
        <v>9</v>
      </c>
      <c r="H1691" s="40">
        <v>5</v>
      </c>
      <c r="I1691" s="43">
        <f t="shared" si="53"/>
        <v>0.55555555555555558</v>
      </c>
      <c r="J1691" s="40">
        <v>19</v>
      </c>
    </row>
    <row r="1692" spans="1:10" x14ac:dyDescent="0.35">
      <c r="A1692" s="40" t="s">
        <v>130</v>
      </c>
      <c r="B1692" s="40" t="s">
        <v>94</v>
      </c>
      <c r="C1692" s="40" t="s">
        <v>250</v>
      </c>
      <c r="D1692" s="40">
        <v>15</v>
      </c>
      <c r="E1692" s="40">
        <v>5</v>
      </c>
      <c r="F1692" s="43">
        <f t="shared" si="52"/>
        <v>0.33333333333333331</v>
      </c>
      <c r="G1692" s="40">
        <v>7</v>
      </c>
      <c r="H1692" s="40">
        <v>3</v>
      </c>
      <c r="I1692" s="43">
        <f t="shared" si="53"/>
        <v>0.42857142857142855</v>
      </c>
      <c r="J1692" s="40">
        <v>22</v>
      </c>
    </row>
    <row r="1693" spans="1:10" x14ac:dyDescent="0.35">
      <c r="A1693" s="40" t="s">
        <v>130</v>
      </c>
      <c r="B1693" s="40" t="s">
        <v>94</v>
      </c>
      <c r="C1693" s="40" t="s">
        <v>251</v>
      </c>
      <c r="D1693" s="40">
        <v>20</v>
      </c>
      <c r="E1693" s="40">
        <v>11</v>
      </c>
      <c r="F1693" s="43">
        <f t="shared" si="52"/>
        <v>0.55000000000000004</v>
      </c>
      <c r="G1693" s="40">
        <v>2</v>
      </c>
      <c r="H1693" s="40"/>
      <c r="I1693" s="43">
        <f t="shared" si="53"/>
        <v>0</v>
      </c>
      <c r="J1693" s="40">
        <v>22</v>
      </c>
    </row>
    <row r="1694" spans="1:10" x14ac:dyDescent="0.35">
      <c r="A1694" s="40" t="s">
        <v>130</v>
      </c>
      <c r="B1694" s="40" t="s">
        <v>94</v>
      </c>
      <c r="C1694" s="40" t="s">
        <v>725</v>
      </c>
      <c r="D1694" s="40">
        <v>12</v>
      </c>
      <c r="E1694" s="40">
        <v>10</v>
      </c>
      <c r="F1694" s="43">
        <f t="shared" si="52"/>
        <v>0.83333333333333337</v>
      </c>
      <c r="G1694" s="40">
        <v>4</v>
      </c>
      <c r="H1694" s="40">
        <v>1</v>
      </c>
      <c r="I1694" s="43">
        <f t="shared" si="53"/>
        <v>0.25</v>
      </c>
      <c r="J1694" s="40">
        <v>16</v>
      </c>
    </row>
    <row r="1695" spans="1:10" x14ac:dyDescent="0.35">
      <c r="A1695" s="40" t="s">
        <v>130</v>
      </c>
      <c r="B1695" s="40" t="s">
        <v>94</v>
      </c>
      <c r="C1695" s="40" t="s">
        <v>252</v>
      </c>
      <c r="D1695" s="40">
        <v>33</v>
      </c>
      <c r="E1695" s="40">
        <v>9</v>
      </c>
      <c r="F1695" s="43">
        <f t="shared" si="52"/>
        <v>0.27272727272727271</v>
      </c>
      <c r="G1695" s="40">
        <v>2</v>
      </c>
      <c r="H1695" s="40"/>
      <c r="I1695" s="43">
        <f t="shared" si="53"/>
        <v>0</v>
      </c>
      <c r="J1695" s="40">
        <v>35</v>
      </c>
    </row>
    <row r="1696" spans="1:10" x14ac:dyDescent="0.35">
      <c r="A1696" s="40" t="s">
        <v>130</v>
      </c>
      <c r="B1696" s="40" t="s">
        <v>94</v>
      </c>
      <c r="C1696" s="40" t="s">
        <v>726</v>
      </c>
      <c r="D1696" s="40">
        <v>16</v>
      </c>
      <c r="E1696" s="40">
        <v>7</v>
      </c>
      <c r="F1696" s="43">
        <f t="shared" si="52"/>
        <v>0.4375</v>
      </c>
      <c r="G1696" s="40">
        <v>5</v>
      </c>
      <c r="H1696" s="40">
        <v>2</v>
      </c>
      <c r="I1696" s="43">
        <f t="shared" si="53"/>
        <v>0.4</v>
      </c>
      <c r="J1696" s="40">
        <v>21</v>
      </c>
    </row>
    <row r="1697" spans="1:10" x14ac:dyDescent="0.35">
      <c r="A1697" s="40" t="s">
        <v>130</v>
      </c>
      <c r="B1697" s="40" t="s">
        <v>94</v>
      </c>
      <c r="C1697" s="40" t="s">
        <v>253</v>
      </c>
      <c r="D1697" s="40">
        <v>13</v>
      </c>
      <c r="E1697" s="40">
        <v>3</v>
      </c>
      <c r="F1697" s="43">
        <f t="shared" si="52"/>
        <v>0.23076923076923078</v>
      </c>
      <c r="G1697" s="40">
        <v>4</v>
      </c>
      <c r="H1697" s="40"/>
      <c r="I1697" s="43">
        <f t="shared" si="53"/>
        <v>0</v>
      </c>
      <c r="J1697" s="40">
        <v>17</v>
      </c>
    </row>
    <row r="1698" spans="1:10" x14ac:dyDescent="0.35">
      <c r="A1698" s="40" t="s">
        <v>130</v>
      </c>
      <c r="B1698" s="40" t="s">
        <v>94</v>
      </c>
      <c r="C1698" s="40" t="s">
        <v>254</v>
      </c>
      <c r="D1698" s="40">
        <v>12</v>
      </c>
      <c r="E1698" s="40">
        <v>7</v>
      </c>
      <c r="F1698" s="43">
        <f t="shared" si="52"/>
        <v>0.58333333333333337</v>
      </c>
      <c r="G1698" s="40">
        <v>3</v>
      </c>
      <c r="H1698" s="40">
        <v>1</v>
      </c>
      <c r="I1698" s="43">
        <f t="shared" si="53"/>
        <v>0.33333333333333331</v>
      </c>
      <c r="J1698" s="40">
        <v>15</v>
      </c>
    </row>
    <row r="1699" spans="1:10" x14ac:dyDescent="0.35">
      <c r="A1699" s="40" t="s">
        <v>130</v>
      </c>
      <c r="B1699" s="40" t="s">
        <v>94</v>
      </c>
      <c r="C1699" s="40" t="s">
        <v>255</v>
      </c>
      <c r="D1699" s="40">
        <v>14</v>
      </c>
      <c r="E1699" s="40">
        <v>6</v>
      </c>
      <c r="F1699" s="43">
        <f t="shared" si="52"/>
        <v>0.42857142857142855</v>
      </c>
      <c r="G1699" s="40">
        <v>1</v>
      </c>
      <c r="H1699" s="40"/>
      <c r="I1699" s="43">
        <f t="shared" si="53"/>
        <v>0</v>
      </c>
      <c r="J1699" s="40">
        <v>15</v>
      </c>
    </row>
    <row r="1700" spans="1:10" x14ac:dyDescent="0.35">
      <c r="A1700" s="40" t="s">
        <v>130</v>
      </c>
      <c r="B1700" s="40" t="s">
        <v>94</v>
      </c>
      <c r="C1700" s="40" t="s">
        <v>2528</v>
      </c>
      <c r="D1700" s="40">
        <v>17</v>
      </c>
      <c r="E1700" s="40">
        <v>8</v>
      </c>
      <c r="F1700" s="43">
        <f t="shared" si="52"/>
        <v>0.47058823529411764</v>
      </c>
      <c r="G1700" s="40">
        <v>3</v>
      </c>
      <c r="H1700" s="40">
        <v>2</v>
      </c>
      <c r="I1700" s="43">
        <f t="shared" si="53"/>
        <v>0.66666666666666663</v>
      </c>
      <c r="J1700" s="40">
        <v>20</v>
      </c>
    </row>
    <row r="1701" spans="1:10" x14ac:dyDescent="0.35">
      <c r="A1701" s="40" t="s">
        <v>130</v>
      </c>
      <c r="B1701" s="40" t="s">
        <v>94</v>
      </c>
      <c r="C1701" s="40" t="s">
        <v>2529</v>
      </c>
      <c r="D1701" s="40">
        <v>16</v>
      </c>
      <c r="E1701" s="40">
        <v>3</v>
      </c>
      <c r="F1701" s="43">
        <f t="shared" si="52"/>
        <v>0.1875</v>
      </c>
      <c r="G1701" s="40">
        <v>1</v>
      </c>
      <c r="H1701" s="40">
        <v>1</v>
      </c>
      <c r="I1701" s="43">
        <f t="shared" si="53"/>
        <v>1</v>
      </c>
      <c r="J1701" s="40">
        <v>17</v>
      </c>
    </row>
    <row r="1702" spans="1:10" x14ac:dyDescent="0.35">
      <c r="A1702" s="40" t="s">
        <v>130</v>
      </c>
      <c r="B1702" s="40" t="s">
        <v>94</v>
      </c>
      <c r="C1702" s="40" t="s">
        <v>2530</v>
      </c>
      <c r="D1702" s="40">
        <v>14</v>
      </c>
      <c r="E1702" s="40">
        <v>5</v>
      </c>
      <c r="F1702" s="43">
        <f t="shared" si="52"/>
        <v>0.35714285714285715</v>
      </c>
      <c r="G1702" s="40">
        <v>2</v>
      </c>
      <c r="H1702" s="40">
        <v>1</v>
      </c>
      <c r="I1702" s="43">
        <f t="shared" si="53"/>
        <v>0.5</v>
      </c>
      <c r="J1702" s="40">
        <v>16</v>
      </c>
    </row>
    <row r="1703" spans="1:10" x14ac:dyDescent="0.35">
      <c r="A1703" s="40" t="s">
        <v>130</v>
      </c>
      <c r="B1703" s="40" t="s">
        <v>94</v>
      </c>
      <c r="C1703" s="40" t="s">
        <v>2531</v>
      </c>
      <c r="D1703" s="40">
        <v>29</v>
      </c>
      <c r="E1703" s="40">
        <v>10</v>
      </c>
      <c r="F1703" s="43">
        <f t="shared" si="52"/>
        <v>0.34482758620689657</v>
      </c>
      <c r="G1703" s="40">
        <v>3</v>
      </c>
      <c r="H1703" s="40">
        <v>2</v>
      </c>
      <c r="I1703" s="43">
        <f t="shared" si="53"/>
        <v>0.66666666666666663</v>
      </c>
      <c r="J1703" s="40">
        <v>32</v>
      </c>
    </row>
    <row r="1704" spans="1:10" x14ac:dyDescent="0.35">
      <c r="A1704" s="40" t="s">
        <v>130</v>
      </c>
      <c r="B1704" s="40" t="s">
        <v>94</v>
      </c>
      <c r="C1704" s="40" t="s">
        <v>2532</v>
      </c>
      <c r="D1704" s="40">
        <v>16</v>
      </c>
      <c r="E1704" s="40">
        <v>7</v>
      </c>
      <c r="F1704" s="43">
        <f t="shared" si="52"/>
        <v>0.4375</v>
      </c>
      <c r="G1704" s="40">
        <v>4</v>
      </c>
      <c r="H1704" s="40">
        <v>1</v>
      </c>
      <c r="I1704" s="43">
        <f t="shared" si="53"/>
        <v>0.25</v>
      </c>
      <c r="J1704" s="40">
        <v>20</v>
      </c>
    </row>
    <row r="1705" spans="1:10" x14ac:dyDescent="0.35">
      <c r="A1705" s="40" t="s">
        <v>130</v>
      </c>
      <c r="B1705" s="40" t="s">
        <v>94</v>
      </c>
      <c r="C1705" s="40" t="s">
        <v>2533</v>
      </c>
      <c r="D1705" s="40">
        <v>5</v>
      </c>
      <c r="E1705" s="40">
        <v>4</v>
      </c>
      <c r="F1705" s="43">
        <f t="shared" si="52"/>
        <v>0.8</v>
      </c>
      <c r="G1705" s="40">
        <v>4</v>
      </c>
      <c r="H1705" s="40">
        <v>3</v>
      </c>
      <c r="I1705" s="43">
        <f t="shared" si="53"/>
        <v>0.75</v>
      </c>
      <c r="J1705" s="40">
        <v>9</v>
      </c>
    </row>
    <row r="1706" spans="1:10" x14ac:dyDescent="0.35">
      <c r="A1706" s="40" t="s">
        <v>130</v>
      </c>
      <c r="B1706" s="40" t="s">
        <v>94</v>
      </c>
      <c r="C1706" s="40" t="s">
        <v>2534</v>
      </c>
      <c r="D1706" s="40">
        <v>12</v>
      </c>
      <c r="E1706" s="40">
        <v>4</v>
      </c>
      <c r="F1706" s="43">
        <f t="shared" si="52"/>
        <v>0.33333333333333331</v>
      </c>
      <c r="G1706" s="40">
        <v>2</v>
      </c>
      <c r="H1706" s="40"/>
      <c r="I1706" s="43">
        <f t="shared" si="53"/>
        <v>0</v>
      </c>
      <c r="J1706" s="40">
        <v>14</v>
      </c>
    </row>
    <row r="1707" spans="1:10" x14ac:dyDescent="0.35">
      <c r="A1707" s="40" t="s">
        <v>130</v>
      </c>
      <c r="B1707" s="40" t="s">
        <v>94</v>
      </c>
      <c r="C1707" s="40" t="s">
        <v>2535</v>
      </c>
      <c r="D1707" s="40">
        <v>12</v>
      </c>
      <c r="E1707" s="40">
        <v>5</v>
      </c>
      <c r="F1707" s="43">
        <f t="shared" si="52"/>
        <v>0.41666666666666669</v>
      </c>
      <c r="G1707" s="40">
        <v>1</v>
      </c>
      <c r="H1707" s="40"/>
      <c r="I1707" s="43">
        <f t="shared" si="53"/>
        <v>0</v>
      </c>
      <c r="J1707" s="40">
        <v>13</v>
      </c>
    </row>
    <row r="1708" spans="1:10" x14ac:dyDescent="0.35">
      <c r="A1708" s="40" t="s">
        <v>130</v>
      </c>
      <c r="B1708" s="40" t="s">
        <v>403</v>
      </c>
      <c r="C1708" s="40" t="s">
        <v>2536</v>
      </c>
      <c r="D1708" s="40">
        <v>2</v>
      </c>
      <c r="E1708" s="40"/>
      <c r="F1708" s="43">
        <f t="shared" si="52"/>
        <v>0</v>
      </c>
      <c r="G1708" s="40">
        <v>4</v>
      </c>
      <c r="H1708" s="40"/>
      <c r="I1708" s="43">
        <f t="shared" si="53"/>
        <v>0</v>
      </c>
      <c r="J1708" s="40">
        <v>6</v>
      </c>
    </row>
    <row r="1709" spans="1:10" x14ac:dyDescent="0.35">
      <c r="A1709" s="40" t="s">
        <v>130</v>
      </c>
      <c r="B1709" s="40" t="s">
        <v>403</v>
      </c>
      <c r="C1709" s="40" t="s">
        <v>2537</v>
      </c>
      <c r="D1709" s="40">
        <v>11</v>
      </c>
      <c r="E1709" s="40">
        <v>1</v>
      </c>
      <c r="F1709" s="43">
        <f t="shared" si="52"/>
        <v>9.0909090909090912E-2</v>
      </c>
      <c r="G1709" s="40">
        <v>5</v>
      </c>
      <c r="H1709" s="40"/>
      <c r="I1709" s="43">
        <f t="shared" si="53"/>
        <v>0</v>
      </c>
      <c r="J1709" s="40">
        <v>16</v>
      </c>
    </row>
    <row r="1710" spans="1:10" x14ac:dyDescent="0.35">
      <c r="A1710" s="40" t="s">
        <v>130</v>
      </c>
      <c r="B1710" s="40" t="s">
        <v>95</v>
      </c>
      <c r="C1710" s="40" t="s">
        <v>256</v>
      </c>
      <c r="D1710" s="40">
        <v>59</v>
      </c>
      <c r="E1710" s="40">
        <v>23</v>
      </c>
      <c r="F1710" s="43">
        <f t="shared" si="52"/>
        <v>0.38983050847457629</v>
      </c>
      <c r="G1710" s="40">
        <v>16</v>
      </c>
      <c r="H1710" s="40">
        <v>6</v>
      </c>
      <c r="I1710" s="43">
        <f t="shared" si="53"/>
        <v>0.375</v>
      </c>
      <c r="J1710" s="40">
        <v>75</v>
      </c>
    </row>
    <row r="1711" spans="1:10" x14ac:dyDescent="0.35">
      <c r="A1711" s="40" t="s">
        <v>130</v>
      </c>
      <c r="B1711" s="40" t="s">
        <v>95</v>
      </c>
      <c r="C1711" s="40" t="s">
        <v>257</v>
      </c>
      <c r="D1711" s="40">
        <v>20</v>
      </c>
      <c r="E1711" s="40"/>
      <c r="F1711" s="43">
        <f t="shared" si="52"/>
        <v>0</v>
      </c>
      <c r="G1711" s="40">
        <v>12</v>
      </c>
      <c r="H1711" s="40"/>
      <c r="I1711" s="43">
        <f t="shared" si="53"/>
        <v>0</v>
      </c>
      <c r="J1711" s="40">
        <v>32</v>
      </c>
    </row>
    <row r="1712" spans="1:10" x14ac:dyDescent="0.35">
      <c r="A1712" s="40" t="s">
        <v>130</v>
      </c>
      <c r="B1712" s="40" t="s">
        <v>95</v>
      </c>
      <c r="C1712" s="40" t="s">
        <v>2538</v>
      </c>
      <c r="D1712" s="40">
        <v>7</v>
      </c>
      <c r="E1712" s="40">
        <v>1</v>
      </c>
      <c r="F1712" s="43">
        <f t="shared" si="52"/>
        <v>0.14285714285714285</v>
      </c>
      <c r="G1712" s="40">
        <v>8</v>
      </c>
      <c r="H1712" s="40">
        <v>2</v>
      </c>
      <c r="I1712" s="43">
        <f t="shared" si="53"/>
        <v>0.25</v>
      </c>
      <c r="J1712" s="40">
        <v>15</v>
      </c>
    </row>
    <row r="1713" spans="1:10" x14ac:dyDescent="0.35">
      <c r="A1713" s="40" t="s">
        <v>130</v>
      </c>
      <c r="B1713" s="40" t="s">
        <v>95</v>
      </c>
      <c r="C1713" s="40" t="s">
        <v>2539</v>
      </c>
      <c r="D1713" s="40">
        <v>24</v>
      </c>
      <c r="E1713" s="40"/>
      <c r="F1713" s="43">
        <f t="shared" si="52"/>
        <v>0</v>
      </c>
      <c r="G1713" s="40">
        <v>7</v>
      </c>
      <c r="H1713" s="40"/>
      <c r="I1713" s="43">
        <f t="shared" si="53"/>
        <v>0</v>
      </c>
      <c r="J1713" s="40">
        <v>31</v>
      </c>
    </row>
    <row r="1714" spans="1:10" x14ac:dyDescent="0.35">
      <c r="A1714" s="40" t="s">
        <v>130</v>
      </c>
      <c r="B1714" s="40" t="s">
        <v>95</v>
      </c>
      <c r="C1714" s="40" t="s">
        <v>2540</v>
      </c>
      <c r="D1714" s="40">
        <v>28</v>
      </c>
      <c r="E1714" s="40"/>
      <c r="F1714" s="43">
        <f t="shared" si="52"/>
        <v>0</v>
      </c>
      <c r="G1714" s="40">
        <v>15</v>
      </c>
      <c r="H1714" s="40"/>
      <c r="I1714" s="43">
        <f t="shared" si="53"/>
        <v>0</v>
      </c>
      <c r="J1714" s="40">
        <v>43</v>
      </c>
    </row>
    <row r="1715" spans="1:10" x14ac:dyDescent="0.35">
      <c r="A1715" s="40" t="s">
        <v>130</v>
      </c>
      <c r="B1715" s="40" t="s">
        <v>95</v>
      </c>
      <c r="C1715" s="40" t="s">
        <v>2541</v>
      </c>
      <c r="D1715" s="40">
        <v>10</v>
      </c>
      <c r="E1715" s="40">
        <v>2</v>
      </c>
      <c r="F1715" s="43">
        <f t="shared" si="52"/>
        <v>0.2</v>
      </c>
      <c r="G1715" s="40">
        <v>5</v>
      </c>
      <c r="H1715" s="40">
        <v>1</v>
      </c>
      <c r="I1715" s="43">
        <f t="shared" si="53"/>
        <v>0.2</v>
      </c>
      <c r="J1715" s="40">
        <v>15</v>
      </c>
    </row>
    <row r="1716" spans="1:10" x14ac:dyDescent="0.35">
      <c r="A1716" s="40" t="s">
        <v>130</v>
      </c>
      <c r="B1716" s="40" t="s">
        <v>95</v>
      </c>
      <c r="C1716" s="40" t="s">
        <v>2542</v>
      </c>
      <c r="D1716" s="40">
        <v>29</v>
      </c>
      <c r="E1716" s="40"/>
      <c r="F1716" s="43">
        <f t="shared" si="52"/>
        <v>0</v>
      </c>
      <c r="G1716" s="40">
        <v>10</v>
      </c>
      <c r="H1716" s="40"/>
      <c r="I1716" s="43">
        <f t="shared" si="53"/>
        <v>0</v>
      </c>
      <c r="J1716" s="40">
        <v>39</v>
      </c>
    </row>
    <row r="1717" spans="1:10" x14ac:dyDescent="0.35">
      <c r="A1717" s="40" t="s">
        <v>130</v>
      </c>
      <c r="B1717" s="40" t="s">
        <v>95</v>
      </c>
      <c r="C1717" s="40" t="s">
        <v>2543</v>
      </c>
      <c r="D1717" s="40">
        <v>12</v>
      </c>
      <c r="E1717" s="40">
        <v>2</v>
      </c>
      <c r="F1717" s="43">
        <f t="shared" si="52"/>
        <v>0.16666666666666666</v>
      </c>
      <c r="G1717" s="40">
        <v>3</v>
      </c>
      <c r="H1717" s="40">
        <v>1</v>
      </c>
      <c r="I1717" s="43">
        <f t="shared" si="53"/>
        <v>0.33333333333333331</v>
      </c>
      <c r="J1717" s="40">
        <v>15</v>
      </c>
    </row>
    <row r="1718" spans="1:10" x14ac:dyDescent="0.35">
      <c r="A1718" s="40" t="s">
        <v>130</v>
      </c>
      <c r="B1718" s="40" t="s">
        <v>95</v>
      </c>
      <c r="C1718" s="40" t="s">
        <v>2544</v>
      </c>
      <c r="D1718" s="40">
        <v>28</v>
      </c>
      <c r="E1718" s="40">
        <v>5</v>
      </c>
      <c r="F1718" s="43">
        <f t="shared" si="52"/>
        <v>0.17857142857142858</v>
      </c>
      <c r="G1718" s="40">
        <v>2</v>
      </c>
      <c r="H1718" s="40"/>
      <c r="I1718" s="43">
        <f t="shared" si="53"/>
        <v>0</v>
      </c>
      <c r="J1718" s="40">
        <v>30</v>
      </c>
    </row>
    <row r="1719" spans="1:10" x14ac:dyDescent="0.35">
      <c r="A1719" s="40" t="s">
        <v>130</v>
      </c>
      <c r="B1719" s="40" t="s">
        <v>95</v>
      </c>
      <c r="C1719" s="40" t="s">
        <v>2545</v>
      </c>
      <c r="D1719" s="40">
        <v>6</v>
      </c>
      <c r="E1719" s="40"/>
      <c r="F1719" s="43">
        <f t="shared" si="52"/>
        <v>0</v>
      </c>
      <c r="G1719" s="40">
        <v>2</v>
      </c>
      <c r="H1719" s="40"/>
      <c r="I1719" s="43">
        <f t="shared" si="53"/>
        <v>0</v>
      </c>
      <c r="J1719" s="40">
        <v>8</v>
      </c>
    </row>
    <row r="1720" spans="1:10" x14ac:dyDescent="0.35">
      <c r="A1720" s="40" t="s">
        <v>130</v>
      </c>
      <c r="B1720" s="40" t="s">
        <v>95</v>
      </c>
      <c r="C1720" s="40" t="s">
        <v>2546</v>
      </c>
      <c r="D1720" s="40">
        <v>27</v>
      </c>
      <c r="E1720" s="40"/>
      <c r="F1720" s="43">
        <f t="shared" si="52"/>
        <v>0</v>
      </c>
      <c r="G1720" s="40">
        <v>9</v>
      </c>
      <c r="H1720" s="40"/>
      <c r="I1720" s="43">
        <f t="shared" si="53"/>
        <v>0</v>
      </c>
      <c r="J1720" s="40">
        <v>36</v>
      </c>
    </row>
    <row r="1721" spans="1:10" x14ac:dyDescent="0.35">
      <c r="A1721" s="40" t="s">
        <v>130</v>
      </c>
      <c r="B1721" s="40" t="s">
        <v>95</v>
      </c>
      <c r="C1721" s="40" t="s">
        <v>2547</v>
      </c>
      <c r="D1721" s="40">
        <v>9</v>
      </c>
      <c r="E1721" s="40"/>
      <c r="F1721" s="43">
        <f t="shared" si="52"/>
        <v>0</v>
      </c>
      <c r="G1721" s="40">
        <v>4</v>
      </c>
      <c r="H1721" s="40">
        <v>2</v>
      </c>
      <c r="I1721" s="43">
        <f t="shared" si="53"/>
        <v>0.5</v>
      </c>
      <c r="J1721" s="40">
        <v>13</v>
      </c>
    </row>
    <row r="1722" spans="1:10" x14ac:dyDescent="0.35">
      <c r="A1722" s="40" t="s">
        <v>130</v>
      </c>
      <c r="B1722" s="40" t="s">
        <v>95</v>
      </c>
      <c r="C1722" s="40" t="s">
        <v>2548</v>
      </c>
      <c r="D1722" s="40">
        <v>5</v>
      </c>
      <c r="E1722" s="40">
        <v>1</v>
      </c>
      <c r="F1722" s="43">
        <f t="shared" si="52"/>
        <v>0.2</v>
      </c>
      <c r="G1722" s="40">
        <v>7</v>
      </c>
      <c r="H1722" s="40"/>
      <c r="I1722" s="43">
        <f t="shared" si="53"/>
        <v>0</v>
      </c>
      <c r="J1722" s="40">
        <v>12</v>
      </c>
    </row>
    <row r="1723" spans="1:10" x14ac:dyDescent="0.35">
      <c r="A1723" s="40" t="s">
        <v>130</v>
      </c>
      <c r="B1723" s="40" t="s">
        <v>96</v>
      </c>
      <c r="C1723" s="40" t="s">
        <v>727</v>
      </c>
      <c r="D1723" s="40">
        <v>20</v>
      </c>
      <c r="E1723" s="40">
        <v>9</v>
      </c>
      <c r="F1723" s="43">
        <f t="shared" si="52"/>
        <v>0.45</v>
      </c>
      <c r="G1723" s="40">
        <v>8</v>
      </c>
      <c r="H1723" s="40">
        <v>3</v>
      </c>
      <c r="I1723" s="43">
        <f t="shared" si="53"/>
        <v>0.375</v>
      </c>
      <c r="J1723" s="40">
        <v>28</v>
      </c>
    </row>
    <row r="1724" spans="1:10" x14ac:dyDescent="0.35">
      <c r="A1724" s="40" t="s">
        <v>130</v>
      </c>
      <c r="B1724" s="40" t="s">
        <v>96</v>
      </c>
      <c r="C1724" s="40" t="s">
        <v>258</v>
      </c>
      <c r="D1724" s="40">
        <v>20</v>
      </c>
      <c r="E1724" s="40">
        <v>7</v>
      </c>
      <c r="F1724" s="43">
        <f t="shared" si="52"/>
        <v>0.35</v>
      </c>
      <c r="G1724" s="40">
        <v>10</v>
      </c>
      <c r="H1724" s="40">
        <v>3</v>
      </c>
      <c r="I1724" s="43">
        <f t="shared" si="53"/>
        <v>0.3</v>
      </c>
      <c r="J1724" s="40">
        <v>30</v>
      </c>
    </row>
    <row r="1725" spans="1:10" x14ac:dyDescent="0.35">
      <c r="A1725" s="40" t="s">
        <v>130</v>
      </c>
      <c r="B1725" s="40" t="s">
        <v>96</v>
      </c>
      <c r="C1725" s="40" t="s">
        <v>259</v>
      </c>
      <c r="D1725" s="40">
        <v>19</v>
      </c>
      <c r="E1725" s="40">
        <v>8</v>
      </c>
      <c r="F1725" s="43">
        <f t="shared" si="52"/>
        <v>0.42105263157894735</v>
      </c>
      <c r="G1725" s="40">
        <v>9</v>
      </c>
      <c r="H1725" s="40">
        <v>5</v>
      </c>
      <c r="I1725" s="43">
        <f t="shared" si="53"/>
        <v>0.55555555555555558</v>
      </c>
      <c r="J1725" s="40">
        <v>28</v>
      </c>
    </row>
    <row r="1726" spans="1:10" x14ac:dyDescent="0.35">
      <c r="A1726" s="40" t="s">
        <v>130</v>
      </c>
      <c r="B1726" s="40" t="s">
        <v>96</v>
      </c>
      <c r="C1726" s="40" t="s">
        <v>728</v>
      </c>
      <c r="D1726" s="40">
        <v>2</v>
      </c>
      <c r="E1726" s="40"/>
      <c r="F1726" s="43">
        <f t="shared" si="52"/>
        <v>0</v>
      </c>
      <c r="G1726" s="40">
        <v>4</v>
      </c>
      <c r="H1726" s="40">
        <v>1</v>
      </c>
      <c r="I1726" s="43">
        <f t="shared" si="53"/>
        <v>0.25</v>
      </c>
      <c r="J1726" s="40">
        <v>6</v>
      </c>
    </row>
    <row r="1727" spans="1:10" x14ac:dyDescent="0.35">
      <c r="A1727" s="40" t="s">
        <v>130</v>
      </c>
      <c r="B1727" s="40" t="s">
        <v>96</v>
      </c>
      <c r="C1727" s="40" t="s">
        <v>2549</v>
      </c>
      <c r="D1727" s="40">
        <v>16</v>
      </c>
      <c r="E1727" s="40">
        <v>9</v>
      </c>
      <c r="F1727" s="43">
        <f t="shared" si="52"/>
        <v>0.5625</v>
      </c>
      <c r="G1727" s="40">
        <v>8</v>
      </c>
      <c r="H1727" s="40">
        <v>1</v>
      </c>
      <c r="I1727" s="43">
        <f t="shared" si="53"/>
        <v>0.125</v>
      </c>
      <c r="J1727" s="40">
        <v>24</v>
      </c>
    </row>
    <row r="1728" spans="1:10" x14ac:dyDescent="0.35">
      <c r="A1728" s="40" t="s">
        <v>130</v>
      </c>
      <c r="B1728" s="40" t="s">
        <v>96</v>
      </c>
      <c r="C1728" s="40" t="s">
        <v>2550</v>
      </c>
      <c r="D1728" s="40">
        <v>13</v>
      </c>
      <c r="E1728" s="40">
        <v>6</v>
      </c>
      <c r="F1728" s="43">
        <f t="shared" si="52"/>
        <v>0.46153846153846156</v>
      </c>
      <c r="G1728" s="40">
        <v>14</v>
      </c>
      <c r="H1728" s="40">
        <v>4</v>
      </c>
      <c r="I1728" s="43">
        <f t="shared" si="53"/>
        <v>0.2857142857142857</v>
      </c>
      <c r="J1728" s="40">
        <v>27</v>
      </c>
    </row>
    <row r="1729" spans="1:10" x14ac:dyDescent="0.35">
      <c r="A1729" s="40" t="s">
        <v>130</v>
      </c>
      <c r="B1729" s="40" t="s">
        <v>96</v>
      </c>
      <c r="C1729" s="40" t="s">
        <v>2551</v>
      </c>
      <c r="D1729" s="40">
        <v>13</v>
      </c>
      <c r="E1729" s="40">
        <v>9</v>
      </c>
      <c r="F1729" s="43">
        <f t="shared" si="52"/>
        <v>0.69230769230769229</v>
      </c>
      <c r="G1729" s="40">
        <v>10</v>
      </c>
      <c r="H1729" s="40">
        <v>4</v>
      </c>
      <c r="I1729" s="43">
        <f t="shared" si="53"/>
        <v>0.4</v>
      </c>
      <c r="J1729" s="40">
        <v>23</v>
      </c>
    </row>
    <row r="1730" spans="1:10" x14ac:dyDescent="0.35">
      <c r="A1730" s="40" t="s">
        <v>130</v>
      </c>
      <c r="B1730" s="40" t="s">
        <v>97</v>
      </c>
      <c r="C1730" s="40" t="s">
        <v>260</v>
      </c>
      <c r="D1730" s="40">
        <v>10</v>
      </c>
      <c r="E1730" s="40">
        <v>3</v>
      </c>
      <c r="F1730" s="43">
        <f t="shared" si="52"/>
        <v>0.3</v>
      </c>
      <c r="G1730" s="40">
        <v>6</v>
      </c>
      <c r="H1730" s="40">
        <v>2</v>
      </c>
      <c r="I1730" s="43">
        <f t="shared" si="53"/>
        <v>0.33333333333333331</v>
      </c>
      <c r="J1730" s="40">
        <v>16</v>
      </c>
    </row>
    <row r="1731" spans="1:10" x14ac:dyDescent="0.35">
      <c r="A1731" s="40" t="s">
        <v>130</v>
      </c>
      <c r="B1731" s="40" t="s">
        <v>97</v>
      </c>
      <c r="C1731" s="40" t="s">
        <v>261</v>
      </c>
      <c r="D1731" s="40">
        <v>8</v>
      </c>
      <c r="E1731" s="40">
        <v>2</v>
      </c>
      <c r="F1731" s="43">
        <f t="shared" si="52"/>
        <v>0.25</v>
      </c>
      <c r="G1731" s="40">
        <v>6</v>
      </c>
      <c r="H1731" s="40"/>
      <c r="I1731" s="43">
        <f t="shared" si="53"/>
        <v>0</v>
      </c>
      <c r="J1731" s="40">
        <v>14</v>
      </c>
    </row>
    <row r="1732" spans="1:10" x14ac:dyDescent="0.35">
      <c r="A1732" s="40" t="s">
        <v>130</v>
      </c>
      <c r="B1732" s="40" t="s">
        <v>97</v>
      </c>
      <c r="C1732" s="40" t="s">
        <v>2552</v>
      </c>
      <c r="D1732" s="40">
        <v>13</v>
      </c>
      <c r="E1732" s="40">
        <v>2</v>
      </c>
      <c r="F1732" s="43">
        <f t="shared" ref="F1732:F1795" si="54">E1732/D1732</f>
        <v>0.15384615384615385</v>
      </c>
      <c r="G1732" s="40">
        <v>7</v>
      </c>
      <c r="H1732" s="40"/>
      <c r="I1732" s="43">
        <f t="shared" ref="I1732:I1795" si="55">H1732/G1732</f>
        <v>0</v>
      </c>
      <c r="J1732" s="40">
        <v>20</v>
      </c>
    </row>
    <row r="1733" spans="1:10" x14ac:dyDescent="0.35">
      <c r="A1733" s="40" t="s">
        <v>130</v>
      </c>
      <c r="B1733" s="40" t="s">
        <v>97</v>
      </c>
      <c r="C1733" s="40" t="s">
        <v>2553</v>
      </c>
      <c r="D1733" s="40">
        <v>10</v>
      </c>
      <c r="E1733" s="40">
        <v>4</v>
      </c>
      <c r="F1733" s="43">
        <f t="shared" si="54"/>
        <v>0.4</v>
      </c>
      <c r="G1733" s="40">
        <v>4</v>
      </c>
      <c r="H1733" s="40">
        <v>2</v>
      </c>
      <c r="I1733" s="43">
        <f t="shared" si="55"/>
        <v>0.5</v>
      </c>
      <c r="J1733" s="40">
        <v>14</v>
      </c>
    </row>
    <row r="1734" spans="1:10" x14ac:dyDescent="0.35">
      <c r="A1734" s="40" t="s">
        <v>130</v>
      </c>
      <c r="B1734" s="40" t="s">
        <v>98</v>
      </c>
      <c r="C1734" s="40" t="s">
        <v>262</v>
      </c>
      <c r="D1734" s="40">
        <v>8</v>
      </c>
      <c r="E1734" s="40">
        <v>4</v>
      </c>
      <c r="F1734" s="43">
        <f t="shared" si="54"/>
        <v>0.5</v>
      </c>
      <c r="G1734" s="40">
        <v>4</v>
      </c>
      <c r="H1734" s="40">
        <v>3</v>
      </c>
      <c r="I1734" s="43">
        <f t="shared" si="55"/>
        <v>0.75</v>
      </c>
      <c r="J1734" s="40">
        <v>12</v>
      </c>
    </row>
    <row r="1735" spans="1:10" x14ac:dyDescent="0.35">
      <c r="A1735" s="40" t="s">
        <v>130</v>
      </c>
      <c r="B1735" s="40" t="s">
        <v>98</v>
      </c>
      <c r="C1735" s="40" t="s">
        <v>263</v>
      </c>
      <c r="D1735" s="40">
        <v>9</v>
      </c>
      <c r="E1735" s="40">
        <v>2</v>
      </c>
      <c r="F1735" s="43">
        <f t="shared" si="54"/>
        <v>0.22222222222222221</v>
      </c>
      <c r="G1735" s="40">
        <v>3</v>
      </c>
      <c r="H1735" s="40">
        <v>1</v>
      </c>
      <c r="I1735" s="43">
        <f t="shared" si="55"/>
        <v>0.33333333333333331</v>
      </c>
      <c r="J1735" s="40">
        <v>12</v>
      </c>
    </row>
    <row r="1736" spans="1:10" x14ac:dyDescent="0.35">
      <c r="A1736" s="40" t="s">
        <v>130</v>
      </c>
      <c r="B1736" s="40" t="s">
        <v>98</v>
      </c>
      <c r="C1736" s="40" t="s">
        <v>264</v>
      </c>
      <c r="D1736" s="40">
        <v>10</v>
      </c>
      <c r="E1736" s="40"/>
      <c r="F1736" s="43">
        <f t="shared" si="54"/>
        <v>0</v>
      </c>
      <c r="G1736" s="40">
        <v>11</v>
      </c>
      <c r="H1736" s="40">
        <v>2</v>
      </c>
      <c r="I1736" s="43">
        <f t="shared" si="55"/>
        <v>0.18181818181818182</v>
      </c>
      <c r="J1736" s="40">
        <v>21</v>
      </c>
    </row>
    <row r="1737" spans="1:10" x14ac:dyDescent="0.35">
      <c r="A1737" s="40" t="s">
        <v>130</v>
      </c>
      <c r="B1737" s="40" t="s">
        <v>98</v>
      </c>
      <c r="C1737" s="40" t="s">
        <v>265</v>
      </c>
      <c r="D1737" s="40">
        <v>5</v>
      </c>
      <c r="E1737" s="40">
        <v>3</v>
      </c>
      <c r="F1737" s="43">
        <f t="shared" si="54"/>
        <v>0.6</v>
      </c>
      <c r="G1737" s="40">
        <v>7</v>
      </c>
      <c r="H1737" s="40">
        <v>2</v>
      </c>
      <c r="I1737" s="43">
        <f t="shared" si="55"/>
        <v>0.2857142857142857</v>
      </c>
      <c r="J1737" s="40">
        <v>12</v>
      </c>
    </row>
    <row r="1738" spans="1:10" x14ac:dyDescent="0.35">
      <c r="A1738" s="40" t="s">
        <v>130</v>
      </c>
      <c r="B1738" s="40" t="s">
        <v>98</v>
      </c>
      <c r="C1738" s="40" t="s">
        <v>2554</v>
      </c>
      <c r="D1738" s="40">
        <v>10</v>
      </c>
      <c r="E1738" s="40">
        <v>5</v>
      </c>
      <c r="F1738" s="43">
        <f t="shared" si="54"/>
        <v>0.5</v>
      </c>
      <c r="G1738" s="40">
        <v>5</v>
      </c>
      <c r="H1738" s="40">
        <v>1</v>
      </c>
      <c r="I1738" s="43">
        <f t="shared" si="55"/>
        <v>0.2</v>
      </c>
      <c r="J1738" s="40">
        <v>15</v>
      </c>
    </row>
    <row r="1739" spans="1:10" x14ac:dyDescent="0.35">
      <c r="A1739" s="40" t="s">
        <v>130</v>
      </c>
      <c r="B1739" s="40" t="s">
        <v>98</v>
      </c>
      <c r="C1739" s="40" t="s">
        <v>2555</v>
      </c>
      <c r="D1739" s="40">
        <v>5</v>
      </c>
      <c r="E1739" s="40">
        <v>2</v>
      </c>
      <c r="F1739" s="43">
        <f t="shared" si="54"/>
        <v>0.4</v>
      </c>
      <c r="G1739" s="40">
        <v>7</v>
      </c>
      <c r="H1739" s="40">
        <v>2</v>
      </c>
      <c r="I1739" s="43">
        <f t="shared" si="55"/>
        <v>0.2857142857142857</v>
      </c>
      <c r="J1739" s="40">
        <v>12</v>
      </c>
    </row>
    <row r="1740" spans="1:10" x14ac:dyDescent="0.35">
      <c r="A1740" s="40" t="s">
        <v>130</v>
      </c>
      <c r="B1740" s="40" t="s">
        <v>98</v>
      </c>
      <c r="C1740" s="40" t="s">
        <v>2556</v>
      </c>
      <c r="D1740" s="40">
        <v>13</v>
      </c>
      <c r="E1740" s="40"/>
      <c r="F1740" s="43">
        <f t="shared" si="54"/>
        <v>0</v>
      </c>
      <c r="G1740" s="40">
        <v>11</v>
      </c>
      <c r="H1740" s="40"/>
      <c r="I1740" s="43">
        <f t="shared" si="55"/>
        <v>0</v>
      </c>
      <c r="J1740" s="40">
        <v>24</v>
      </c>
    </row>
    <row r="1741" spans="1:10" x14ac:dyDescent="0.35">
      <c r="A1741" s="40" t="s">
        <v>130</v>
      </c>
      <c r="B1741" s="40" t="s">
        <v>98</v>
      </c>
      <c r="C1741" s="40" t="s">
        <v>2557</v>
      </c>
      <c r="D1741" s="40">
        <v>7</v>
      </c>
      <c r="E1741" s="40">
        <v>3</v>
      </c>
      <c r="F1741" s="43">
        <f t="shared" si="54"/>
        <v>0.42857142857142855</v>
      </c>
      <c r="G1741" s="40">
        <v>6</v>
      </c>
      <c r="H1741" s="40">
        <v>3</v>
      </c>
      <c r="I1741" s="43">
        <f t="shared" si="55"/>
        <v>0.5</v>
      </c>
      <c r="J1741" s="40">
        <v>13</v>
      </c>
    </row>
    <row r="1742" spans="1:10" x14ac:dyDescent="0.35">
      <c r="A1742" s="40" t="s">
        <v>130</v>
      </c>
      <c r="B1742" s="40" t="s">
        <v>99</v>
      </c>
      <c r="C1742" s="40" t="s">
        <v>266</v>
      </c>
      <c r="D1742" s="40">
        <v>16</v>
      </c>
      <c r="E1742" s="40">
        <v>3</v>
      </c>
      <c r="F1742" s="43">
        <f t="shared" si="54"/>
        <v>0.1875</v>
      </c>
      <c r="G1742" s="40">
        <v>4</v>
      </c>
      <c r="H1742" s="40"/>
      <c r="I1742" s="43">
        <f t="shared" si="55"/>
        <v>0</v>
      </c>
      <c r="J1742" s="40">
        <v>20</v>
      </c>
    </row>
    <row r="1743" spans="1:10" x14ac:dyDescent="0.35">
      <c r="A1743" s="40" t="s">
        <v>130</v>
      </c>
      <c r="B1743" s="40" t="s">
        <v>99</v>
      </c>
      <c r="C1743" s="40" t="s">
        <v>267</v>
      </c>
      <c r="D1743" s="40">
        <v>8</v>
      </c>
      <c r="E1743" s="40">
        <v>1</v>
      </c>
      <c r="F1743" s="43">
        <f t="shared" si="54"/>
        <v>0.125</v>
      </c>
      <c r="G1743" s="40">
        <v>4</v>
      </c>
      <c r="H1743" s="40">
        <v>3</v>
      </c>
      <c r="I1743" s="43">
        <f t="shared" si="55"/>
        <v>0.75</v>
      </c>
      <c r="J1743" s="40">
        <v>12</v>
      </c>
    </row>
    <row r="1744" spans="1:10" x14ac:dyDescent="0.35">
      <c r="A1744" s="40" t="s">
        <v>130</v>
      </c>
      <c r="B1744" s="40" t="s">
        <v>99</v>
      </c>
      <c r="C1744" s="40" t="s">
        <v>268</v>
      </c>
      <c r="D1744" s="40">
        <v>9</v>
      </c>
      <c r="E1744" s="40"/>
      <c r="F1744" s="43">
        <f t="shared" si="54"/>
        <v>0</v>
      </c>
      <c r="G1744" s="40">
        <v>12</v>
      </c>
      <c r="H1744" s="40">
        <v>1</v>
      </c>
      <c r="I1744" s="43">
        <f t="shared" si="55"/>
        <v>8.3333333333333329E-2</v>
      </c>
      <c r="J1744" s="40">
        <v>21</v>
      </c>
    </row>
    <row r="1745" spans="1:10" x14ac:dyDescent="0.35">
      <c r="A1745" s="40" t="s">
        <v>130</v>
      </c>
      <c r="B1745" s="40" t="s">
        <v>99</v>
      </c>
      <c r="C1745" s="40" t="s">
        <v>269</v>
      </c>
      <c r="D1745" s="40">
        <v>5</v>
      </c>
      <c r="E1745" s="40">
        <v>1</v>
      </c>
      <c r="F1745" s="43">
        <f t="shared" si="54"/>
        <v>0.2</v>
      </c>
      <c r="G1745" s="40">
        <v>3</v>
      </c>
      <c r="H1745" s="40">
        <v>2</v>
      </c>
      <c r="I1745" s="43">
        <f t="shared" si="55"/>
        <v>0.66666666666666663</v>
      </c>
      <c r="J1745" s="40">
        <v>8</v>
      </c>
    </row>
    <row r="1746" spans="1:10" x14ac:dyDescent="0.35">
      <c r="A1746" s="40" t="s">
        <v>130</v>
      </c>
      <c r="B1746" s="40" t="s">
        <v>99</v>
      </c>
      <c r="C1746" s="40" t="s">
        <v>270</v>
      </c>
      <c r="D1746" s="40">
        <v>19</v>
      </c>
      <c r="E1746" s="40"/>
      <c r="F1746" s="43">
        <f t="shared" si="54"/>
        <v>0</v>
      </c>
      <c r="G1746" s="40">
        <v>7</v>
      </c>
      <c r="H1746" s="40"/>
      <c r="I1746" s="43">
        <f t="shared" si="55"/>
        <v>0</v>
      </c>
      <c r="J1746" s="40">
        <v>26</v>
      </c>
    </row>
    <row r="1747" spans="1:10" x14ac:dyDescent="0.35">
      <c r="A1747" s="40" t="s">
        <v>130</v>
      </c>
      <c r="B1747" s="40" t="s">
        <v>99</v>
      </c>
      <c r="C1747" s="40" t="s">
        <v>2558</v>
      </c>
      <c r="D1747" s="40">
        <v>10</v>
      </c>
      <c r="E1747" s="40">
        <v>2</v>
      </c>
      <c r="F1747" s="43">
        <f t="shared" si="54"/>
        <v>0.2</v>
      </c>
      <c r="G1747" s="40">
        <v>5</v>
      </c>
      <c r="H1747" s="40">
        <v>2</v>
      </c>
      <c r="I1747" s="43">
        <f t="shared" si="55"/>
        <v>0.4</v>
      </c>
      <c r="J1747" s="40">
        <v>15</v>
      </c>
    </row>
    <row r="1748" spans="1:10" x14ac:dyDescent="0.35">
      <c r="A1748" s="40" t="s">
        <v>130</v>
      </c>
      <c r="B1748" s="40" t="s">
        <v>99</v>
      </c>
      <c r="C1748" s="40" t="s">
        <v>2559</v>
      </c>
      <c r="D1748" s="40">
        <v>6</v>
      </c>
      <c r="E1748" s="40"/>
      <c r="F1748" s="43">
        <f t="shared" si="54"/>
        <v>0</v>
      </c>
      <c r="G1748" s="40">
        <v>8</v>
      </c>
      <c r="H1748" s="40">
        <v>1</v>
      </c>
      <c r="I1748" s="43">
        <f t="shared" si="55"/>
        <v>0.125</v>
      </c>
      <c r="J1748" s="40">
        <v>14</v>
      </c>
    </row>
    <row r="1749" spans="1:10" x14ac:dyDescent="0.35">
      <c r="A1749" s="40" t="s">
        <v>130</v>
      </c>
      <c r="B1749" s="40" t="s">
        <v>99</v>
      </c>
      <c r="C1749" s="40" t="s">
        <v>2560</v>
      </c>
      <c r="D1749" s="40">
        <v>2</v>
      </c>
      <c r="E1749" s="40"/>
      <c r="F1749" s="43">
        <f t="shared" si="54"/>
        <v>0</v>
      </c>
      <c r="G1749" s="40">
        <v>6</v>
      </c>
      <c r="H1749" s="40">
        <v>2</v>
      </c>
      <c r="I1749" s="43">
        <f t="shared" si="55"/>
        <v>0.33333333333333331</v>
      </c>
      <c r="J1749" s="40">
        <v>8</v>
      </c>
    </row>
    <row r="1750" spans="1:10" x14ac:dyDescent="0.35">
      <c r="A1750" s="40" t="s">
        <v>130</v>
      </c>
      <c r="B1750" s="40" t="s">
        <v>99</v>
      </c>
      <c r="C1750" s="40" t="s">
        <v>2561</v>
      </c>
      <c r="D1750" s="40">
        <v>15</v>
      </c>
      <c r="E1750" s="40"/>
      <c r="F1750" s="43">
        <f t="shared" si="54"/>
        <v>0</v>
      </c>
      <c r="G1750" s="40">
        <v>8</v>
      </c>
      <c r="H1750" s="40"/>
      <c r="I1750" s="43">
        <f t="shared" si="55"/>
        <v>0</v>
      </c>
      <c r="J1750" s="40">
        <v>23</v>
      </c>
    </row>
    <row r="1751" spans="1:10" x14ac:dyDescent="0.35">
      <c r="A1751" s="40" t="s">
        <v>130</v>
      </c>
      <c r="B1751" s="40" t="s">
        <v>100</v>
      </c>
      <c r="C1751" s="40" t="s">
        <v>729</v>
      </c>
      <c r="D1751" s="40">
        <v>36</v>
      </c>
      <c r="E1751" s="40">
        <v>13</v>
      </c>
      <c r="F1751" s="43">
        <f t="shared" si="54"/>
        <v>0.3611111111111111</v>
      </c>
      <c r="G1751" s="40">
        <v>14</v>
      </c>
      <c r="H1751" s="40">
        <v>1</v>
      </c>
      <c r="I1751" s="43">
        <f t="shared" si="55"/>
        <v>7.1428571428571425E-2</v>
      </c>
      <c r="J1751" s="40">
        <v>50</v>
      </c>
    </row>
    <row r="1752" spans="1:10" x14ac:dyDescent="0.35">
      <c r="A1752" s="40" t="s">
        <v>130</v>
      </c>
      <c r="B1752" s="40" t="s">
        <v>100</v>
      </c>
      <c r="C1752" s="40" t="s">
        <v>2562</v>
      </c>
      <c r="D1752" s="40">
        <v>20</v>
      </c>
      <c r="E1752" s="40">
        <v>7</v>
      </c>
      <c r="F1752" s="43">
        <f t="shared" si="54"/>
        <v>0.35</v>
      </c>
      <c r="G1752" s="40">
        <v>3</v>
      </c>
      <c r="H1752" s="40">
        <v>2</v>
      </c>
      <c r="I1752" s="43">
        <f t="shared" si="55"/>
        <v>0.66666666666666663</v>
      </c>
      <c r="J1752" s="40">
        <v>23</v>
      </c>
    </row>
    <row r="1753" spans="1:10" x14ac:dyDescent="0.35">
      <c r="A1753" s="40" t="s">
        <v>130</v>
      </c>
      <c r="B1753" s="40" t="s">
        <v>100</v>
      </c>
      <c r="C1753" s="40" t="s">
        <v>2563</v>
      </c>
      <c r="D1753" s="40">
        <v>15</v>
      </c>
      <c r="E1753" s="40">
        <v>5</v>
      </c>
      <c r="F1753" s="43">
        <f t="shared" si="54"/>
        <v>0.33333333333333331</v>
      </c>
      <c r="G1753" s="40">
        <v>1</v>
      </c>
      <c r="H1753" s="40">
        <v>1</v>
      </c>
      <c r="I1753" s="43">
        <f t="shared" si="55"/>
        <v>1</v>
      </c>
      <c r="J1753" s="40">
        <v>16</v>
      </c>
    </row>
    <row r="1754" spans="1:10" x14ac:dyDescent="0.35">
      <c r="A1754" s="40" t="s">
        <v>130</v>
      </c>
      <c r="B1754" s="40" t="s">
        <v>101</v>
      </c>
      <c r="C1754" s="40" t="s">
        <v>271</v>
      </c>
      <c r="D1754" s="40">
        <v>5</v>
      </c>
      <c r="E1754" s="40">
        <v>2</v>
      </c>
      <c r="F1754" s="43">
        <f t="shared" si="54"/>
        <v>0.4</v>
      </c>
      <c r="G1754" s="40">
        <v>4</v>
      </c>
      <c r="H1754" s="40">
        <v>1</v>
      </c>
      <c r="I1754" s="43">
        <f t="shared" si="55"/>
        <v>0.25</v>
      </c>
      <c r="J1754" s="40">
        <v>9</v>
      </c>
    </row>
    <row r="1755" spans="1:10" x14ac:dyDescent="0.35">
      <c r="A1755" s="40" t="s">
        <v>130</v>
      </c>
      <c r="B1755" s="40" t="s">
        <v>101</v>
      </c>
      <c r="C1755" s="40" t="s">
        <v>272</v>
      </c>
      <c r="D1755" s="40">
        <v>10</v>
      </c>
      <c r="E1755" s="40"/>
      <c r="F1755" s="43">
        <f t="shared" si="54"/>
        <v>0</v>
      </c>
      <c r="G1755" s="40">
        <v>6</v>
      </c>
      <c r="H1755" s="40"/>
      <c r="I1755" s="43">
        <f t="shared" si="55"/>
        <v>0</v>
      </c>
      <c r="J1755" s="40">
        <v>16</v>
      </c>
    </row>
    <row r="1756" spans="1:10" x14ac:dyDescent="0.35">
      <c r="A1756" s="40" t="s">
        <v>130</v>
      </c>
      <c r="B1756" s="40" t="s">
        <v>101</v>
      </c>
      <c r="C1756" s="40" t="s">
        <v>2564</v>
      </c>
      <c r="D1756" s="40">
        <v>7</v>
      </c>
      <c r="E1756" s="40"/>
      <c r="F1756" s="43">
        <f t="shared" si="54"/>
        <v>0</v>
      </c>
      <c r="G1756" s="40">
        <v>5</v>
      </c>
      <c r="H1756" s="40"/>
      <c r="I1756" s="43">
        <f t="shared" si="55"/>
        <v>0</v>
      </c>
      <c r="J1756" s="40">
        <v>12</v>
      </c>
    </row>
    <row r="1757" spans="1:10" x14ac:dyDescent="0.35">
      <c r="A1757" s="40" t="s">
        <v>130</v>
      </c>
      <c r="B1757" s="40" t="s">
        <v>101</v>
      </c>
      <c r="C1757" s="40" t="s">
        <v>2565</v>
      </c>
      <c r="D1757" s="40">
        <v>2</v>
      </c>
      <c r="E1757" s="40"/>
      <c r="F1757" s="43">
        <f t="shared" si="54"/>
        <v>0</v>
      </c>
      <c r="G1757" s="40">
        <v>4</v>
      </c>
      <c r="H1757" s="40"/>
      <c r="I1757" s="43">
        <f t="shared" si="55"/>
        <v>0</v>
      </c>
      <c r="J1757" s="40">
        <v>6</v>
      </c>
    </row>
    <row r="1758" spans="1:10" x14ac:dyDescent="0.35">
      <c r="A1758" s="40" t="s">
        <v>130</v>
      </c>
      <c r="B1758" s="40" t="s">
        <v>101</v>
      </c>
      <c r="C1758" s="40" t="s">
        <v>2566</v>
      </c>
      <c r="D1758" s="40">
        <v>2</v>
      </c>
      <c r="E1758" s="40"/>
      <c r="F1758" s="43">
        <f t="shared" si="54"/>
        <v>0</v>
      </c>
      <c r="G1758" s="40">
        <v>2</v>
      </c>
      <c r="H1758" s="40"/>
      <c r="I1758" s="43">
        <f t="shared" si="55"/>
        <v>0</v>
      </c>
      <c r="J1758" s="40">
        <v>4</v>
      </c>
    </row>
    <row r="1759" spans="1:10" x14ac:dyDescent="0.35">
      <c r="A1759" s="40" t="s">
        <v>130</v>
      </c>
      <c r="B1759" s="40" t="s">
        <v>101</v>
      </c>
      <c r="C1759" s="40" t="s">
        <v>2567</v>
      </c>
      <c r="D1759" s="40">
        <v>12</v>
      </c>
      <c r="E1759" s="40"/>
      <c r="F1759" s="43">
        <f t="shared" si="54"/>
        <v>0</v>
      </c>
      <c r="G1759" s="40">
        <v>8</v>
      </c>
      <c r="H1759" s="40"/>
      <c r="I1759" s="43">
        <f t="shared" si="55"/>
        <v>0</v>
      </c>
      <c r="J1759" s="40">
        <v>20</v>
      </c>
    </row>
    <row r="1760" spans="1:10" x14ac:dyDescent="0.35">
      <c r="A1760" s="40" t="s">
        <v>130</v>
      </c>
      <c r="B1760" s="40" t="s">
        <v>101</v>
      </c>
      <c r="C1760" s="40" t="s">
        <v>2568</v>
      </c>
      <c r="D1760" s="40">
        <v>2</v>
      </c>
      <c r="E1760" s="40"/>
      <c r="F1760" s="43">
        <f t="shared" si="54"/>
        <v>0</v>
      </c>
      <c r="G1760" s="40">
        <v>2</v>
      </c>
      <c r="H1760" s="40"/>
      <c r="I1760" s="43">
        <f t="shared" si="55"/>
        <v>0</v>
      </c>
      <c r="J1760" s="40">
        <v>4</v>
      </c>
    </row>
    <row r="1761" spans="1:10" x14ac:dyDescent="0.35">
      <c r="A1761" s="40" t="s">
        <v>130</v>
      </c>
      <c r="B1761" s="40" t="s">
        <v>102</v>
      </c>
      <c r="C1761" s="40" t="s">
        <v>273</v>
      </c>
      <c r="D1761" s="40">
        <v>9</v>
      </c>
      <c r="E1761" s="40">
        <v>8</v>
      </c>
      <c r="F1761" s="43">
        <f t="shared" si="54"/>
        <v>0.88888888888888884</v>
      </c>
      <c r="G1761" s="40">
        <v>8</v>
      </c>
      <c r="H1761" s="40">
        <v>2</v>
      </c>
      <c r="I1761" s="43">
        <f t="shared" si="55"/>
        <v>0.25</v>
      </c>
      <c r="J1761" s="40">
        <v>17</v>
      </c>
    </row>
    <row r="1762" spans="1:10" x14ac:dyDescent="0.35">
      <c r="A1762" s="40" t="s">
        <v>130</v>
      </c>
      <c r="B1762" s="40" t="s">
        <v>102</v>
      </c>
      <c r="C1762" s="40" t="s">
        <v>274</v>
      </c>
      <c r="D1762" s="40">
        <v>13</v>
      </c>
      <c r="E1762" s="40">
        <v>6</v>
      </c>
      <c r="F1762" s="43">
        <f t="shared" si="54"/>
        <v>0.46153846153846156</v>
      </c>
      <c r="G1762" s="40">
        <v>7</v>
      </c>
      <c r="H1762" s="40">
        <v>3</v>
      </c>
      <c r="I1762" s="43">
        <f t="shared" si="55"/>
        <v>0.42857142857142855</v>
      </c>
      <c r="J1762" s="40">
        <v>20</v>
      </c>
    </row>
    <row r="1763" spans="1:10" x14ac:dyDescent="0.35">
      <c r="A1763" s="40" t="s">
        <v>130</v>
      </c>
      <c r="B1763" s="40" t="s">
        <v>102</v>
      </c>
      <c r="C1763" s="40" t="s">
        <v>275</v>
      </c>
      <c r="D1763" s="40">
        <v>10</v>
      </c>
      <c r="E1763" s="40"/>
      <c r="F1763" s="43">
        <f t="shared" si="54"/>
        <v>0</v>
      </c>
      <c r="G1763" s="40">
        <v>5</v>
      </c>
      <c r="H1763" s="40"/>
      <c r="I1763" s="43">
        <f t="shared" si="55"/>
        <v>0</v>
      </c>
      <c r="J1763" s="40">
        <v>15</v>
      </c>
    </row>
    <row r="1764" spans="1:10" x14ac:dyDescent="0.35">
      <c r="A1764" s="40" t="s">
        <v>130</v>
      </c>
      <c r="B1764" s="40" t="s">
        <v>102</v>
      </c>
      <c r="C1764" s="40" t="s">
        <v>730</v>
      </c>
      <c r="D1764" s="40">
        <v>17</v>
      </c>
      <c r="E1764" s="40">
        <v>8</v>
      </c>
      <c r="F1764" s="43">
        <f t="shared" si="54"/>
        <v>0.47058823529411764</v>
      </c>
      <c r="G1764" s="40">
        <v>7</v>
      </c>
      <c r="H1764" s="40">
        <v>5</v>
      </c>
      <c r="I1764" s="43">
        <f t="shared" si="55"/>
        <v>0.7142857142857143</v>
      </c>
      <c r="J1764" s="40">
        <v>24</v>
      </c>
    </row>
    <row r="1765" spans="1:10" x14ac:dyDescent="0.35">
      <c r="A1765" s="40" t="s">
        <v>130</v>
      </c>
      <c r="B1765" s="40" t="s">
        <v>102</v>
      </c>
      <c r="C1765" s="40" t="s">
        <v>2569</v>
      </c>
      <c r="D1765" s="40">
        <v>9</v>
      </c>
      <c r="E1765" s="40">
        <v>2</v>
      </c>
      <c r="F1765" s="43">
        <f t="shared" si="54"/>
        <v>0.22222222222222221</v>
      </c>
      <c r="G1765" s="40">
        <v>4</v>
      </c>
      <c r="H1765" s="40">
        <v>1</v>
      </c>
      <c r="I1765" s="43">
        <f t="shared" si="55"/>
        <v>0.25</v>
      </c>
      <c r="J1765" s="40">
        <v>13</v>
      </c>
    </row>
    <row r="1766" spans="1:10" x14ac:dyDescent="0.35">
      <c r="A1766" s="40" t="s">
        <v>130</v>
      </c>
      <c r="B1766" s="40" t="s">
        <v>102</v>
      </c>
      <c r="C1766" s="40" t="s">
        <v>2570</v>
      </c>
      <c r="D1766" s="40">
        <v>6</v>
      </c>
      <c r="E1766" s="40">
        <v>1</v>
      </c>
      <c r="F1766" s="43">
        <f t="shared" si="54"/>
        <v>0.16666666666666666</v>
      </c>
      <c r="G1766" s="40">
        <v>3</v>
      </c>
      <c r="H1766" s="40">
        <v>1</v>
      </c>
      <c r="I1766" s="43">
        <f t="shared" si="55"/>
        <v>0.33333333333333331</v>
      </c>
      <c r="J1766" s="40">
        <v>9</v>
      </c>
    </row>
    <row r="1767" spans="1:10" x14ac:dyDescent="0.35">
      <c r="A1767" s="40" t="s">
        <v>130</v>
      </c>
      <c r="B1767" s="40" t="s">
        <v>102</v>
      </c>
      <c r="C1767" s="40" t="s">
        <v>2571</v>
      </c>
      <c r="D1767" s="40">
        <v>13</v>
      </c>
      <c r="E1767" s="40"/>
      <c r="F1767" s="43">
        <f t="shared" si="54"/>
        <v>0</v>
      </c>
      <c r="G1767" s="40">
        <v>6</v>
      </c>
      <c r="H1767" s="40"/>
      <c r="I1767" s="43">
        <f t="shared" si="55"/>
        <v>0</v>
      </c>
      <c r="J1767" s="40">
        <v>19</v>
      </c>
    </row>
    <row r="1768" spans="1:10" x14ac:dyDescent="0.35">
      <c r="A1768" s="40" t="s">
        <v>130</v>
      </c>
      <c r="B1768" s="40" t="s">
        <v>102</v>
      </c>
      <c r="C1768" s="40" t="s">
        <v>2572</v>
      </c>
      <c r="D1768" s="40">
        <v>11</v>
      </c>
      <c r="E1768" s="40">
        <v>1</v>
      </c>
      <c r="F1768" s="43">
        <f t="shared" si="54"/>
        <v>9.0909090909090912E-2</v>
      </c>
      <c r="G1768" s="40">
        <v>8</v>
      </c>
      <c r="H1768" s="40">
        <v>5</v>
      </c>
      <c r="I1768" s="43">
        <f t="shared" si="55"/>
        <v>0.625</v>
      </c>
      <c r="J1768" s="40">
        <v>19</v>
      </c>
    </row>
    <row r="1769" spans="1:10" x14ac:dyDescent="0.35">
      <c r="A1769" s="40" t="s">
        <v>130</v>
      </c>
      <c r="B1769" s="40" t="s">
        <v>276</v>
      </c>
      <c r="C1769" s="40" t="s">
        <v>277</v>
      </c>
      <c r="D1769" s="40">
        <v>13</v>
      </c>
      <c r="E1769" s="40">
        <v>4</v>
      </c>
      <c r="F1769" s="43">
        <f t="shared" si="54"/>
        <v>0.30769230769230771</v>
      </c>
      <c r="G1769" s="40">
        <v>7</v>
      </c>
      <c r="H1769" s="40">
        <v>1</v>
      </c>
      <c r="I1769" s="43">
        <f t="shared" si="55"/>
        <v>0.14285714285714285</v>
      </c>
      <c r="J1769" s="40">
        <v>20</v>
      </c>
    </row>
    <row r="1770" spans="1:10" x14ac:dyDescent="0.35">
      <c r="A1770" s="40" t="s">
        <v>130</v>
      </c>
      <c r="B1770" s="40" t="s">
        <v>276</v>
      </c>
      <c r="C1770" s="40" t="s">
        <v>2573</v>
      </c>
      <c r="D1770" s="40">
        <v>14</v>
      </c>
      <c r="E1770" s="40">
        <v>3</v>
      </c>
      <c r="F1770" s="43">
        <f t="shared" si="54"/>
        <v>0.21428571428571427</v>
      </c>
      <c r="G1770" s="40">
        <v>5</v>
      </c>
      <c r="H1770" s="40">
        <v>4</v>
      </c>
      <c r="I1770" s="43">
        <f t="shared" si="55"/>
        <v>0.8</v>
      </c>
      <c r="J1770" s="40">
        <v>19</v>
      </c>
    </row>
    <row r="1771" spans="1:10" x14ac:dyDescent="0.35">
      <c r="A1771" s="40" t="s">
        <v>130</v>
      </c>
      <c r="B1771" s="40" t="s">
        <v>278</v>
      </c>
      <c r="C1771" s="40" t="s">
        <v>279</v>
      </c>
      <c r="D1771" s="40">
        <v>12</v>
      </c>
      <c r="E1771" s="40">
        <v>6</v>
      </c>
      <c r="F1771" s="43">
        <f t="shared" si="54"/>
        <v>0.5</v>
      </c>
      <c r="G1771" s="40">
        <v>29</v>
      </c>
      <c r="H1771" s="40">
        <v>7</v>
      </c>
      <c r="I1771" s="43">
        <f t="shared" si="55"/>
        <v>0.2413793103448276</v>
      </c>
      <c r="J1771" s="40">
        <v>41</v>
      </c>
    </row>
    <row r="1772" spans="1:10" x14ac:dyDescent="0.35">
      <c r="A1772" s="40" t="s">
        <v>130</v>
      </c>
      <c r="B1772" s="40" t="s">
        <v>278</v>
      </c>
      <c r="C1772" s="40" t="s">
        <v>731</v>
      </c>
      <c r="D1772" s="40">
        <v>4</v>
      </c>
      <c r="E1772" s="40">
        <v>3</v>
      </c>
      <c r="F1772" s="43">
        <f t="shared" si="54"/>
        <v>0.75</v>
      </c>
      <c r="G1772" s="40">
        <v>16</v>
      </c>
      <c r="H1772" s="40">
        <v>5</v>
      </c>
      <c r="I1772" s="43">
        <f t="shared" si="55"/>
        <v>0.3125</v>
      </c>
      <c r="J1772" s="40">
        <v>20</v>
      </c>
    </row>
    <row r="1773" spans="1:10" x14ac:dyDescent="0.35">
      <c r="A1773" s="40" t="s">
        <v>130</v>
      </c>
      <c r="B1773" s="40" t="s">
        <v>278</v>
      </c>
      <c r="C1773" s="40" t="s">
        <v>2574</v>
      </c>
      <c r="D1773" s="40">
        <v>7</v>
      </c>
      <c r="E1773" s="40">
        <v>1</v>
      </c>
      <c r="F1773" s="43">
        <f t="shared" si="54"/>
        <v>0.14285714285714285</v>
      </c>
      <c r="G1773" s="40">
        <v>32</v>
      </c>
      <c r="H1773" s="40">
        <v>18</v>
      </c>
      <c r="I1773" s="43">
        <f t="shared" si="55"/>
        <v>0.5625</v>
      </c>
      <c r="J1773" s="40">
        <v>39</v>
      </c>
    </row>
    <row r="1774" spans="1:10" x14ac:dyDescent="0.35">
      <c r="A1774" s="40" t="s">
        <v>130</v>
      </c>
      <c r="B1774" s="40" t="s">
        <v>278</v>
      </c>
      <c r="C1774" s="40" t="s">
        <v>2575</v>
      </c>
      <c r="D1774" s="40">
        <v>5</v>
      </c>
      <c r="E1774" s="40">
        <v>2</v>
      </c>
      <c r="F1774" s="43">
        <f t="shared" si="54"/>
        <v>0.4</v>
      </c>
      <c r="G1774" s="40">
        <v>11</v>
      </c>
      <c r="H1774" s="40">
        <v>2</v>
      </c>
      <c r="I1774" s="43">
        <f t="shared" si="55"/>
        <v>0.18181818181818182</v>
      </c>
      <c r="J1774" s="40">
        <v>16</v>
      </c>
    </row>
    <row r="1775" spans="1:10" x14ac:dyDescent="0.35">
      <c r="A1775" s="40" t="s">
        <v>130</v>
      </c>
      <c r="B1775" s="40" t="s">
        <v>280</v>
      </c>
      <c r="C1775" s="40" t="s">
        <v>281</v>
      </c>
      <c r="D1775" s="40">
        <v>6</v>
      </c>
      <c r="E1775" s="40">
        <v>2</v>
      </c>
      <c r="F1775" s="43">
        <f t="shared" si="54"/>
        <v>0.33333333333333331</v>
      </c>
      <c r="G1775" s="40">
        <v>11</v>
      </c>
      <c r="H1775" s="40">
        <v>2</v>
      </c>
      <c r="I1775" s="43">
        <f t="shared" si="55"/>
        <v>0.18181818181818182</v>
      </c>
      <c r="J1775" s="40">
        <v>17</v>
      </c>
    </row>
    <row r="1776" spans="1:10" x14ac:dyDescent="0.35">
      <c r="A1776" s="40" t="s">
        <v>130</v>
      </c>
      <c r="B1776" s="40" t="s">
        <v>280</v>
      </c>
      <c r="C1776" s="40" t="s">
        <v>282</v>
      </c>
      <c r="D1776" s="40">
        <v>7</v>
      </c>
      <c r="E1776" s="40">
        <v>3</v>
      </c>
      <c r="F1776" s="43">
        <f t="shared" si="54"/>
        <v>0.42857142857142855</v>
      </c>
      <c r="G1776" s="40">
        <v>11</v>
      </c>
      <c r="H1776" s="40">
        <v>5</v>
      </c>
      <c r="I1776" s="43">
        <f t="shared" si="55"/>
        <v>0.45454545454545453</v>
      </c>
      <c r="J1776" s="40">
        <v>18</v>
      </c>
    </row>
    <row r="1777" spans="1:10" x14ac:dyDescent="0.35">
      <c r="A1777" s="40" t="s">
        <v>130</v>
      </c>
      <c r="B1777" s="40" t="s">
        <v>280</v>
      </c>
      <c r="C1777" s="40" t="s">
        <v>732</v>
      </c>
      <c r="D1777" s="40">
        <v>6</v>
      </c>
      <c r="E1777" s="40">
        <v>2</v>
      </c>
      <c r="F1777" s="43">
        <f t="shared" si="54"/>
        <v>0.33333333333333331</v>
      </c>
      <c r="G1777" s="40">
        <v>7</v>
      </c>
      <c r="H1777" s="40">
        <v>4</v>
      </c>
      <c r="I1777" s="43">
        <f t="shared" si="55"/>
        <v>0.5714285714285714</v>
      </c>
      <c r="J1777" s="40">
        <v>13</v>
      </c>
    </row>
    <row r="1778" spans="1:10" x14ac:dyDescent="0.35">
      <c r="A1778" s="40" t="s">
        <v>130</v>
      </c>
      <c r="B1778" s="40" t="s">
        <v>280</v>
      </c>
      <c r="C1778" s="40" t="s">
        <v>2576</v>
      </c>
      <c r="D1778" s="40">
        <v>6</v>
      </c>
      <c r="E1778" s="40">
        <v>2</v>
      </c>
      <c r="F1778" s="43">
        <f t="shared" si="54"/>
        <v>0.33333333333333331</v>
      </c>
      <c r="G1778" s="40">
        <v>9</v>
      </c>
      <c r="H1778" s="40">
        <v>3</v>
      </c>
      <c r="I1778" s="43">
        <f t="shared" si="55"/>
        <v>0.33333333333333331</v>
      </c>
      <c r="J1778" s="40">
        <v>15</v>
      </c>
    </row>
    <row r="1779" spans="1:10" x14ac:dyDescent="0.35">
      <c r="A1779" s="40" t="s">
        <v>130</v>
      </c>
      <c r="B1779" s="40" t="s">
        <v>280</v>
      </c>
      <c r="C1779" s="40" t="s">
        <v>2577</v>
      </c>
      <c r="D1779" s="40">
        <v>2</v>
      </c>
      <c r="E1779" s="40"/>
      <c r="F1779" s="43">
        <f t="shared" si="54"/>
        <v>0</v>
      </c>
      <c r="G1779" s="40">
        <v>13</v>
      </c>
      <c r="H1779" s="40"/>
      <c r="I1779" s="43">
        <f t="shared" si="55"/>
        <v>0</v>
      </c>
      <c r="J1779" s="40">
        <v>15</v>
      </c>
    </row>
    <row r="1780" spans="1:10" x14ac:dyDescent="0.35">
      <c r="A1780" s="40" t="s">
        <v>130</v>
      </c>
      <c r="B1780" s="40" t="s">
        <v>280</v>
      </c>
      <c r="C1780" s="40" t="s">
        <v>2578</v>
      </c>
      <c r="D1780" s="40">
        <v>6</v>
      </c>
      <c r="E1780" s="40">
        <v>1</v>
      </c>
      <c r="F1780" s="43">
        <f t="shared" si="54"/>
        <v>0.16666666666666666</v>
      </c>
      <c r="G1780" s="40">
        <v>15</v>
      </c>
      <c r="H1780" s="40">
        <v>6</v>
      </c>
      <c r="I1780" s="43">
        <f t="shared" si="55"/>
        <v>0.4</v>
      </c>
      <c r="J1780" s="40">
        <v>21</v>
      </c>
    </row>
    <row r="1781" spans="1:10" x14ac:dyDescent="0.35">
      <c r="A1781" s="40" t="s">
        <v>130</v>
      </c>
      <c r="B1781" s="40" t="s">
        <v>106</v>
      </c>
      <c r="C1781" s="40" t="s">
        <v>144</v>
      </c>
      <c r="D1781" s="40">
        <v>8</v>
      </c>
      <c r="E1781" s="40">
        <v>3</v>
      </c>
      <c r="F1781" s="43">
        <f t="shared" si="54"/>
        <v>0.375</v>
      </c>
      <c r="G1781" s="40">
        <v>4</v>
      </c>
      <c r="H1781" s="40">
        <v>1</v>
      </c>
      <c r="I1781" s="43">
        <f t="shared" si="55"/>
        <v>0.25</v>
      </c>
      <c r="J1781" s="40">
        <v>12</v>
      </c>
    </row>
    <row r="1782" spans="1:10" x14ac:dyDescent="0.35">
      <c r="A1782" s="40" t="s">
        <v>130</v>
      </c>
      <c r="B1782" s="40" t="s">
        <v>106</v>
      </c>
      <c r="C1782" s="40" t="s">
        <v>283</v>
      </c>
      <c r="D1782" s="40">
        <v>1</v>
      </c>
      <c r="E1782" s="40"/>
      <c r="F1782" s="43">
        <f t="shared" si="54"/>
        <v>0</v>
      </c>
      <c r="G1782" s="40"/>
      <c r="H1782" s="40"/>
      <c r="I1782" s="43"/>
      <c r="J1782" s="40">
        <v>1</v>
      </c>
    </row>
    <row r="1783" spans="1:10" x14ac:dyDescent="0.35">
      <c r="A1783" s="40" t="s">
        <v>130</v>
      </c>
      <c r="B1783" s="40" t="s">
        <v>106</v>
      </c>
      <c r="C1783" s="40" t="s">
        <v>2348</v>
      </c>
      <c r="D1783" s="40">
        <v>8</v>
      </c>
      <c r="E1783" s="40"/>
      <c r="F1783" s="43">
        <f t="shared" si="54"/>
        <v>0</v>
      </c>
      <c r="G1783" s="40">
        <v>2</v>
      </c>
      <c r="H1783" s="40"/>
      <c r="I1783" s="43">
        <f t="shared" si="55"/>
        <v>0</v>
      </c>
      <c r="J1783" s="40">
        <v>10</v>
      </c>
    </row>
    <row r="1784" spans="1:10" x14ac:dyDescent="0.35">
      <c r="A1784" s="40" t="s">
        <v>130</v>
      </c>
      <c r="B1784" s="40" t="s">
        <v>106</v>
      </c>
      <c r="C1784" s="40" t="s">
        <v>2349</v>
      </c>
      <c r="D1784" s="40">
        <v>1</v>
      </c>
      <c r="E1784" s="40"/>
      <c r="F1784" s="43">
        <f t="shared" si="54"/>
        <v>0</v>
      </c>
      <c r="G1784" s="40"/>
      <c r="H1784" s="40"/>
      <c r="I1784" s="43"/>
      <c r="J1784" s="40">
        <v>1</v>
      </c>
    </row>
    <row r="1785" spans="1:10" x14ac:dyDescent="0.35">
      <c r="A1785" s="40" t="s">
        <v>130</v>
      </c>
      <c r="B1785" s="40" t="s">
        <v>106</v>
      </c>
      <c r="C1785" s="40" t="s">
        <v>2350</v>
      </c>
      <c r="D1785" s="40">
        <v>6</v>
      </c>
      <c r="E1785" s="40">
        <v>1</v>
      </c>
      <c r="F1785" s="43">
        <f t="shared" si="54"/>
        <v>0.16666666666666666</v>
      </c>
      <c r="G1785" s="40">
        <v>1</v>
      </c>
      <c r="H1785" s="40"/>
      <c r="I1785" s="43">
        <f t="shared" si="55"/>
        <v>0</v>
      </c>
      <c r="J1785" s="40">
        <v>7</v>
      </c>
    </row>
    <row r="1786" spans="1:10" x14ac:dyDescent="0.35">
      <c r="A1786" s="40" t="s">
        <v>350</v>
      </c>
      <c r="B1786" s="40" t="s">
        <v>351</v>
      </c>
      <c r="C1786" s="40" t="s">
        <v>352</v>
      </c>
      <c r="D1786" s="40">
        <v>93</v>
      </c>
      <c r="E1786" s="40">
        <v>20</v>
      </c>
      <c r="F1786" s="43">
        <f t="shared" si="54"/>
        <v>0.21505376344086022</v>
      </c>
      <c r="G1786" s="40">
        <v>62</v>
      </c>
      <c r="H1786" s="40">
        <v>14</v>
      </c>
      <c r="I1786" s="43">
        <f t="shared" si="55"/>
        <v>0.22580645161290322</v>
      </c>
      <c r="J1786" s="40">
        <v>155</v>
      </c>
    </row>
    <row r="1787" spans="1:10" x14ac:dyDescent="0.35">
      <c r="A1787" s="40" t="s">
        <v>350</v>
      </c>
      <c r="B1787" s="40" t="s">
        <v>351</v>
      </c>
      <c r="C1787" s="40" t="s">
        <v>353</v>
      </c>
      <c r="D1787" s="40">
        <v>177</v>
      </c>
      <c r="E1787" s="40">
        <v>45</v>
      </c>
      <c r="F1787" s="43">
        <f t="shared" si="54"/>
        <v>0.25423728813559321</v>
      </c>
      <c r="G1787" s="40">
        <v>62</v>
      </c>
      <c r="H1787" s="40">
        <v>14</v>
      </c>
      <c r="I1787" s="43">
        <f t="shared" si="55"/>
        <v>0.22580645161290322</v>
      </c>
      <c r="J1787" s="40">
        <v>239</v>
      </c>
    </row>
    <row r="1788" spans="1:10" x14ac:dyDescent="0.35">
      <c r="A1788" s="40" t="s">
        <v>350</v>
      </c>
      <c r="B1788" s="40" t="s">
        <v>351</v>
      </c>
      <c r="C1788" s="40" t="s">
        <v>354</v>
      </c>
      <c r="D1788" s="40">
        <v>110</v>
      </c>
      <c r="E1788" s="40">
        <v>19</v>
      </c>
      <c r="F1788" s="43">
        <f t="shared" si="54"/>
        <v>0.17272727272727273</v>
      </c>
      <c r="G1788" s="40">
        <v>40</v>
      </c>
      <c r="H1788" s="40">
        <v>10</v>
      </c>
      <c r="I1788" s="43">
        <f t="shared" si="55"/>
        <v>0.25</v>
      </c>
      <c r="J1788" s="40">
        <v>150</v>
      </c>
    </row>
    <row r="1789" spans="1:10" x14ac:dyDescent="0.35">
      <c r="A1789" s="40" t="s">
        <v>350</v>
      </c>
      <c r="B1789" s="40" t="s">
        <v>351</v>
      </c>
      <c r="C1789" s="40" t="s">
        <v>355</v>
      </c>
      <c r="D1789" s="40">
        <v>21</v>
      </c>
      <c r="E1789" s="40">
        <v>8</v>
      </c>
      <c r="F1789" s="43">
        <f t="shared" si="54"/>
        <v>0.38095238095238093</v>
      </c>
      <c r="G1789" s="40">
        <v>12</v>
      </c>
      <c r="H1789" s="40">
        <v>4</v>
      </c>
      <c r="I1789" s="43">
        <f t="shared" si="55"/>
        <v>0.33333333333333331</v>
      </c>
      <c r="J1789" s="40">
        <v>33</v>
      </c>
    </row>
    <row r="1790" spans="1:10" x14ac:dyDescent="0.35">
      <c r="A1790" s="40" t="s">
        <v>350</v>
      </c>
      <c r="B1790" s="40" t="s">
        <v>351</v>
      </c>
      <c r="C1790" s="40" t="s">
        <v>356</v>
      </c>
      <c r="D1790" s="40">
        <v>20</v>
      </c>
      <c r="E1790" s="40">
        <v>7</v>
      </c>
      <c r="F1790" s="43">
        <f t="shared" si="54"/>
        <v>0.35</v>
      </c>
      <c r="G1790" s="40">
        <v>6</v>
      </c>
      <c r="H1790" s="40">
        <v>2</v>
      </c>
      <c r="I1790" s="43">
        <f t="shared" si="55"/>
        <v>0.33333333333333331</v>
      </c>
      <c r="J1790" s="40">
        <v>26</v>
      </c>
    </row>
    <row r="1791" spans="1:10" x14ac:dyDescent="0.35">
      <c r="A1791" s="40" t="s">
        <v>350</v>
      </c>
      <c r="B1791" s="40" t="s">
        <v>351</v>
      </c>
      <c r="C1791" s="40" t="s">
        <v>357</v>
      </c>
      <c r="D1791" s="40">
        <v>51</v>
      </c>
      <c r="E1791" s="40">
        <v>20</v>
      </c>
      <c r="F1791" s="43">
        <f t="shared" si="54"/>
        <v>0.39215686274509803</v>
      </c>
      <c r="G1791" s="40">
        <v>6</v>
      </c>
      <c r="H1791" s="40"/>
      <c r="I1791" s="43">
        <f t="shared" si="55"/>
        <v>0</v>
      </c>
      <c r="J1791" s="40">
        <v>57</v>
      </c>
    </row>
    <row r="1792" spans="1:10" x14ac:dyDescent="0.35">
      <c r="A1792" s="40" t="s">
        <v>350</v>
      </c>
      <c r="B1792" s="40" t="s">
        <v>351</v>
      </c>
      <c r="C1792" s="40" t="s">
        <v>358</v>
      </c>
      <c r="D1792" s="40">
        <v>473</v>
      </c>
      <c r="E1792" s="40">
        <v>169</v>
      </c>
      <c r="F1792" s="43">
        <f t="shared" si="54"/>
        <v>0.35729386892177589</v>
      </c>
      <c r="G1792" s="40">
        <v>208</v>
      </c>
      <c r="H1792" s="40">
        <v>62</v>
      </c>
      <c r="I1792" s="43">
        <f t="shared" si="55"/>
        <v>0.29807692307692307</v>
      </c>
      <c r="J1792" s="40">
        <v>681</v>
      </c>
    </row>
    <row r="1793" spans="1:10" x14ac:dyDescent="0.35">
      <c r="A1793" s="40" t="s">
        <v>350</v>
      </c>
      <c r="B1793" s="40" t="s">
        <v>351</v>
      </c>
      <c r="C1793" s="40" t="s">
        <v>359</v>
      </c>
      <c r="D1793" s="40">
        <v>41</v>
      </c>
      <c r="E1793" s="40">
        <v>6</v>
      </c>
      <c r="F1793" s="43">
        <f t="shared" si="54"/>
        <v>0.14634146341463414</v>
      </c>
      <c r="G1793" s="40">
        <v>16</v>
      </c>
      <c r="H1793" s="40">
        <v>4</v>
      </c>
      <c r="I1793" s="43">
        <f t="shared" si="55"/>
        <v>0.25</v>
      </c>
      <c r="J1793" s="40">
        <v>57</v>
      </c>
    </row>
    <row r="1794" spans="1:10" x14ac:dyDescent="0.35">
      <c r="A1794" s="40" t="s">
        <v>360</v>
      </c>
      <c r="B1794" s="40" t="s">
        <v>361</v>
      </c>
      <c r="C1794" s="40" t="s">
        <v>362</v>
      </c>
      <c r="D1794" s="40">
        <v>123</v>
      </c>
      <c r="E1794" s="40">
        <v>50</v>
      </c>
      <c r="F1794" s="43">
        <f t="shared" si="54"/>
        <v>0.4065040650406504</v>
      </c>
      <c r="G1794" s="40">
        <v>260</v>
      </c>
      <c r="H1794" s="40">
        <v>103</v>
      </c>
      <c r="I1794" s="43">
        <f t="shared" si="55"/>
        <v>0.39615384615384613</v>
      </c>
      <c r="J1794" s="40">
        <v>383</v>
      </c>
    </row>
    <row r="1795" spans="1:10" x14ac:dyDescent="0.35">
      <c r="A1795" s="40" t="s">
        <v>360</v>
      </c>
      <c r="B1795" s="40" t="s">
        <v>361</v>
      </c>
      <c r="C1795" s="40" t="s">
        <v>363</v>
      </c>
      <c r="D1795" s="40">
        <v>18</v>
      </c>
      <c r="E1795" s="40">
        <v>6</v>
      </c>
      <c r="F1795" s="43">
        <f t="shared" si="54"/>
        <v>0.33333333333333331</v>
      </c>
      <c r="G1795" s="40">
        <v>14</v>
      </c>
      <c r="H1795" s="40">
        <v>3</v>
      </c>
      <c r="I1795" s="43">
        <f t="shared" si="55"/>
        <v>0.21428571428571427</v>
      </c>
      <c r="J1795" s="40">
        <v>32</v>
      </c>
    </row>
    <row r="1796" spans="1:10" x14ac:dyDescent="0.35">
      <c r="A1796" s="40" t="s">
        <v>360</v>
      </c>
      <c r="B1796" s="40" t="s">
        <v>364</v>
      </c>
      <c r="C1796" s="40" t="s">
        <v>365</v>
      </c>
      <c r="D1796" s="40">
        <v>13</v>
      </c>
      <c r="E1796" s="40">
        <v>6</v>
      </c>
      <c r="F1796" s="43">
        <f t="shared" ref="F1796:F1829" si="56">E1796/D1796</f>
        <v>0.46153846153846156</v>
      </c>
      <c r="G1796" s="40">
        <v>15</v>
      </c>
      <c r="H1796" s="40">
        <v>9</v>
      </c>
      <c r="I1796" s="43">
        <f t="shared" ref="I1796:I1830" si="57">H1796/G1796</f>
        <v>0.6</v>
      </c>
      <c r="J1796" s="40">
        <v>28</v>
      </c>
    </row>
    <row r="1797" spans="1:10" x14ac:dyDescent="0.35">
      <c r="A1797" s="40" t="s">
        <v>360</v>
      </c>
      <c r="B1797" s="40" t="s">
        <v>364</v>
      </c>
      <c r="C1797" s="40" t="s">
        <v>366</v>
      </c>
      <c r="D1797" s="40">
        <v>20</v>
      </c>
      <c r="E1797" s="40">
        <v>9</v>
      </c>
      <c r="F1797" s="43">
        <f t="shared" si="56"/>
        <v>0.45</v>
      </c>
      <c r="G1797" s="40">
        <v>15</v>
      </c>
      <c r="H1797" s="40">
        <v>9</v>
      </c>
      <c r="I1797" s="43">
        <f t="shared" si="57"/>
        <v>0.6</v>
      </c>
      <c r="J1797" s="40">
        <v>35</v>
      </c>
    </row>
    <row r="1798" spans="1:10" x14ac:dyDescent="0.35">
      <c r="A1798" s="40" t="s">
        <v>360</v>
      </c>
      <c r="B1798" s="40" t="s">
        <v>364</v>
      </c>
      <c r="C1798" s="40" t="s">
        <v>673</v>
      </c>
      <c r="D1798" s="40">
        <v>97</v>
      </c>
      <c r="E1798" s="40">
        <v>38</v>
      </c>
      <c r="F1798" s="43">
        <f t="shared" si="56"/>
        <v>0.39175257731958762</v>
      </c>
      <c r="G1798" s="40">
        <v>52</v>
      </c>
      <c r="H1798" s="40">
        <v>24</v>
      </c>
      <c r="I1798" s="43">
        <f t="shared" si="57"/>
        <v>0.46153846153846156</v>
      </c>
      <c r="J1798" s="40">
        <v>149</v>
      </c>
    </row>
    <row r="1799" spans="1:10" x14ac:dyDescent="0.35">
      <c r="A1799" s="40" t="s">
        <v>360</v>
      </c>
      <c r="B1799" s="40" t="s">
        <v>364</v>
      </c>
      <c r="C1799" s="40" t="s">
        <v>674</v>
      </c>
      <c r="D1799" s="40">
        <v>23</v>
      </c>
      <c r="E1799" s="40">
        <v>9</v>
      </c>
      <c r="F1799" s="43">
        <f t="shared" si="56"/>
        <v>0.39130434782608697</v>
      </c>
      <c r="G1799" s="40">
        <v>11</v>
      </c>
      <c r="H1799" s="40">
        <v>4</v>
      </c>
      <c r="I1799" s="43">
        <f t="shared" si="57"/>
        <v>0.36363636363636365</v>
      </c>
      <c r="J1799" s="40">
        <v>34</v>
      </c>
    </row>
    <row r="1800" spans="1:10" x14ac:dyDescent="0.35">
      <c r="A1800" s="40" t="s">
        <v>360</v>
      </c>
      <c r="B1800" s="40" t="s">
        <v>364</v>
      </c>
      <c r="C1800" s="40" t="s">
        <v>675</v>
      </c>
      <c r="D1800" s="40">
        <v>11</v>
      </c>
      <c r="E1800" s="40">
        <v>2</v>
      </c>
      <c r="F1800" s="43">
        <f t="shared" si="56"/>
        <v>0.18181818181818182</v>
      </c>
      <c r="G1800" s="40">
        <v>1</v>
      </c>
      <c r="H1800" s="40"/>
      <c r="I1800" s="43">
        <f t="shared" si="57"/>
        <v>0</v>
      </c>
      <c r="J1800" s="40">
        <v>12</v>
      </c>
    </row>
    <row r="1801" spans="1:10" x14ac:dyDescent="0.35">
      <c r="A1801" s="40" t="s">
        <v>360</v>
      </c>
      <c r="B1801" s="40" t="s">
        <v>364</v>
      </c>
      <c r="C1801" s="40" t="s">
        <v>676</v>
      </c>
      <c r="D1801" s="40">
        <v>2</v>
      </c>
      <c r="E1801" s="40"/>
      <c r="F1801" s="43">
        <f t="shared" si="56"/>
        <v>0</v>
      </c>
      <c r="G1801" s="40">
        <v>5</v>
      </c>
      <c r="H1801" s="40">
        <v>2</v>
      </c>
      <c r="I1801" s="43">
        <f t="shared" si="57"/>
        <v>0.4</v>
      </c>
      <c r="J1801" s="40">
        <v>7</v>
      </c>
    </row>
    <row r="1802" spans="1:10" x14ac:dyDescent="0.35">
      <c r="A1802" s="40" t="s">
        <v>360</v>
      </c>
      <c r="B1802" s="40" t="s">
        <v>364</v>
      </c>
      <c r="C1802" s="40" t="s">
        <v>677</v>
      </c>
      <c r="D1802" s="40">
        <v>11</v>
      </c>
      <c r="E1802" s="40">
        <v>3</v>
      </c>
      <c r="F1802" s="43">
        <f t="shared" si="56"/>
        <v>0.27272727272727271</v>
      </c>
      <c r="G1802" s="40">
        <v>49</v>
      </c>
      <c r="H1802" s="40">
        <v>7</v>
      </c>
      <c r="I1802" s="43">
        <f t="shared" si="57"/>
        <v>0.14285714285714285</v>
      </c>
      <c r="J1802" s="40">
        <v>60</v>
      </c>
    </row>
    <row r="1803" spans="1:10" x14ac:dyDescent="0.35">
      <c r="A1803" s="40" t="s">
        <v>360</v>
      </c>
      <c r="B1803" s="40" t="s">
        <v>364</v>
      </c>
      <c r="C1803" s="40" t="s">
        <v>678</v>
      </c>
      <c r="D1803" s="40">
        <v>1</v>
      </c>
      <c r="E1803" s="40"/>
      <c r="F1803" s="43">
        <f t="shared" si="56"/>
        <v>0</v>
      </c>
      <c r="G1803" s="40">
        <v>9</v>
      </c>
      <c r="H1803" s="40">
        <v>2</v>
      </c>
      <c r="I1803" s="43">
        <f t="shared" si="57"/>
        <v>0.22222222222222221</v>
      </c>
      <c r="J1803" s="40">
        <v>10</v>
      </c>
    </row>
    <row r="1804" spans="1:10" x14ac:dyDescent="0.35">
      <c r="A1804" s="40" t="s">
        <v>360</v>
      </c>
      <c r="B1804" s="40" t="s">
        <v>364</v>
      </c>
      <c r="C1804" s="40" t="s">
        <v>679</v>
      </c>
      <c r="D1804" s="40">
        <v>3</v>
      </c>
      <c r="E1804" s="40">
        <v>2</v>
      </c>
      <c r="F1804" s="43">
        <f t="shared" si="56"/>
        <v>0.66666666666666663</v>
      </c>
      <c r="G1804" s="40">
        <v>9</v>
      </c>
      <c r="H1804" s="40">
        <v>2</v>
      </c>
      <c r="I1804" s="43">
        <f t="shared" si="57"/>
        <v>0.22222222222222221</v>
      </c>
      <c r="J1804" s="40">
        <v>12</v>
      </c>
    </row>
    <row r="1805" spans="1:10" x14ac:dyDescent="0.35">
      <c r="A1805" s="40" t="s">
        <v>360</v>
      </c>
      <c r="B1805" s="40" t="s">
        <v>364</v>
      </c>
      <c r="C1805" s="40" t="s">
        <v>680</v>
      </c>
      <c r="D1805" s="40">
        <v>4</v>
      </c>
      <c r="E1805" s="40">
        <v>1</v>
      </c>
      <c r="F1805" s="43">
        <f t="shared" si="56"/>
        <v>0.25</v>
      </c>
      <c r="G1805" s="40">
        <v>6</v>
      </c>
      <c r="H1805" s="40">
        <v>1</v>
      </c>
      <c r="I1805" s="43">
        <f t="shared" si="57"/>
        <v>0.16666666666666666</v>
      </c>
      <c r="J1805" s="40">
        <v>10</v>
      </c>
    </row>
    <row r="1806" spans="1:10" x14ac:dyDescent="0.35">
      <c r="A1806" s="40" t="s">
        <v>360</v>
      </c>
      <c r="B1806" s="40" t="s">
        <v>364</v>
      </c>
      <c r="C1806" s="40" t="s">
        <v>681</v>
      </c>
      <c r="D1806" s="40">
        <v>50</v>
      </c>
      <c r="E1806" s="40">
        <v>16</v>
      </c>
      <c r="F1806" s="43">
        <f t="shared" si="56"/>
        <v>0.32</v>
      </c>
      <c r="G1806" s="40">
        <v>224</v>
      </c>
      <c r="H1806" s="40">
        <v>78</v>
      </c>
      <c r="I1806" s="43">
        <f t="shared" si="57"/>
        <v>0.3482142857142857</v>
      </c>
      <c r="J1806" s="40">
        <v>274</v>
      </c>
    </row>
    <row r="1807" spans="1:10" x14ac:dyDescent="0.35">
      <c r="A1807" s="40" t="s">
        <v>360</v>
      </c>
      <c r="B1807" s="40" t="s">
        <v>364</v>
      </c>
      <c r="C1807" s="40" t="s">
        <v>682</v>
      </c>
      <c r="D1807" s="40">
        <v>1</v>
      </c>
      <c r="E1807" s="40"/>
      <c r="F1807" s="43">
        <f t="shared" si="56"/>
        <v>0</v>
      </c>
      <c r="G1807" s="40">
        <v>11</v>
      </c>
      <c r="H1807" s="40">
        <v>4</v>
      </c>
      <c r="I1807" s="43">
        <f t="shared" si="57"/>
        <v>0.36363636363636365</v>
      </c>
      <c r="J1807" s="40">
        <v>12</v>
      </c>
    </row>
    <row r="1808" spans="1:10" x14ac:dyDescent="0.35">
      <c r="A1808" s="40" t="s">
        <v>360</v>
      </c>
      <c r="B1808" s="40" t="s">
        <v>364</v>
      </c>
      <c r="C1808" s="40" t="s">
        <v>683</v>
      </c>
      <c r="D1808" s="40">
        <v>33</v>
      </c>
      <c r="E1808" s="40">
        <v>11</v>
      </c>
      <c r="F1808" s="43">
        <f t="shared" si="56"/>
        <v>0.33333333333333331</v>
      </c>
      <c r="G1808" s="40">
        <v>161</v>
      </c>
      <c r="H1808" s="40">
        <v>66</v>
      </c>
      <c r="I1808" s="43">
        <f t="shared" si="57"/>
        <v>0.40993788819875776</v>
      </c>
      <c r="J1808" s="40">
        <v>194</v>
      </c>
    </row>
    <row r="1809" spans="1:10" x14ac:dyDescent="0.35">
      <c r="A1809" s="40" t="s">
        <v>360</v>
      </c>
      <c r="B1809" s="40" t="s">
        <v>364</v>
      </c>
      <c r="C1809" s="40" t="s">
        <v>684</v>
      </c>
      <c r="D1809" s="40">
        <v>4</v>
      </c>
      <c r="E1809" s="40">
        <v>3</v>
      </c>
      <c r="F1809" s="43">
        <f t="shared" si="56"/>
        <v>0.75</v>
      </c>
      <c r="G1809" s="40">
        <v>5</v>
      </c>
      <c r="H1809" s="40">
        <v>2</v>
      </c>
      <c r="I1809" s="43">
        <f t="shared" si="57"/>
        <v>0.4</v>
      </c>
      <c r="J1809" s="40">
        <v>9</v>
      </c>
    </row>
    <row r="1810" spans="1:10" x14ac:dyDescent="0.35">
      <c r="A1810" s="40" t="s">
        <v>360</v>
      </c>
      <c r="B1810" s="40" t="s">
        <v>364</v>
      </c>
      <c r="C1810" s="40" t="s">
        <v>685</v>
      </c>
      <c r="D1810" s="40">
        <v>50</v>
      </c>
      <c r="E1810" s="40">
        <v>20</v>
      </c>
      <c r="F1810" s="43">
        <f t="shared" si="56"/>
        <v>0.4</v>
      </c>
      <c r="G1810" s="40">
        <v>82</v>
      </c>
      <c r="H1810" s="40">
        <v>26</v>
      </c>
      <c r="I1810" s="43">
        <f t="shared" si="57"/>
        <v>0.31707317073170732</v>
      </c>
      <c r="J1810" s="40">
        <v>132</v>
      </c>
    </row>
    <row r="1811" spans="1:10" x14ac:dyDescent="0.35">
      <c r="A1811" s="40" t="s">
        <v>360</v>
      </c>
      <c r="B1811" s="40" t="s">
        <v>364</v>
      </c>
      <c r="C1811" s="40" t="s">
        <v>686</v>
      </c>
      <c r="D1811" s="40">
        <v>17</v>
      </c>
      <c r="E1811" s="40">
        <v>7</v>
      </c>
      <c r="F1811" s="43">
        <f t="shared" si="56"/>
        <v>0.41176470588235292</v>
      </c>
      <c r="G1811" s="40">
        <v>79</v>
      </c>
      <c r="H1811" s="40">
        <v>32</v>
      </c>
      <c r="I1811" s="43">
        <f t="shared" si="57"/>
        <v>0.4050632911392405</v>
      </c>
      <c r="J1811" s="40">
        <v>96</v>
      </c>
    </row>
    <row r="1812" spans="1:10" x14ac:dyDescent="0.35">
      <c r="A1812" s="40" t="s">
        <v>360</v>
      </c>
      <c r="B1812" s="40" t="s">
        <v>364</v>
      </c>
      <c r="C1812" s="40" t="s">
        <v>687</v>
      </c>
      <c r="D1812" s="40">
        <v>35</v>
      </c>
      <c r="E1812" s="40">
        <v>12</v>
      </c>
      <c r="F1812" s="43">
        <f t="shared" si="56"/>
        <v>0.34285714285714286</v>
      </c>
      <c r="G1812" s="40">
        <v>44</v>
      </c>
      <c r="H1812" s="40">
        <v>15</v>
      </c>
      <c r="I1812" s="43">
        <f t="shared" si="57"/>
        <v>0.34090909090909088</v>
      </c>
      <c r="J1812" s="40">
        <v>79</v>
      </c>
    </row>
    <row r="1813" spans="1:10" x14ac:dyDescent="0.35">
      <c r="A1813" s="40" t="s">
        <v>360</v>
      </c>
      <c r="B1813" s="40" t="s">
        <v>364</v>
      </c>
      <c r="C1813" s="40" t="s">
        <v>688</v>
      </c>
      <c r="D1813" s="40">
        <v>6</v>
      </c>
      <c r="E1813" s="40">
        <v>3</v>
      </c>
      <c r="F1813" s="43">
        <f t="shared" si="56"/>
        <v>0.5</v>
      </c>
      <c r="G1813" s="40">
        <v>2</v>
      </c>
      <c r="H1813" s="40">
        <v>1</v>
      </c>
      <c r="I1813" s="43">
        <f t="shared" si="57"/>
        <v>0.5</v>
      </c>
      <c r="J1813" s="40">
        <v>8</v>
      </c>
    </row>
    <row r="1814" spans="1:10" x14ac:dyDescent="0.35">
      <c r="A1814" s="40" t="s">
        <v>360</v>
      </c>
      <c r="B1814" s="40" t="s">
        <v>364</v>
      </c>
      <c r="C1814" s="40" t="s">
        <v>689</v>
      </c>
      <c r="D1814" s="40">
        <v>5</v>
      </c>
      <c r="E1814" s="40">
        <v>3</v>
      </c>
      <c r="F1814" s="43">
        <f t="shared" si="56"/>
        <v>0.6</v>
      </c>
      <c r="G1814" s="40">
        <v>7</v>
      </c>
      <c r="H1814" s="40">
        <v>2</v>
      </c>
      <c r="I1814" s="43">
        <f t="shared" si="57"/>
        <v>0.2857142857142857</v>
      </c>
      <c r="J1814" s="40">
        <v>12</v>
      </c>
    </row>
    <row r="1815" spans="1:10" x14ac:dyDescent="0.35">
      <c r="A1815" s="40" t="s">
        <v>360</v>
      </c>
      <c r="B1815" s="40" t="s">
        <v>364</v>
      </c>
      <c r="C1815" s="40" t="s">
        <v>690</v>
      </c>
      <c r="D1815" s="40">
        <v>37</v>
      </c>
      <c r="E1815" s="40">
        <v>11</v>
      </c>
      <c r="F1815" s="43">
        <f t="shared" si="56"/>
        <v>0.29729729729729731</v>
      </c>
      <c r="G1815" s="40">
        <v>49</v>
      </c>
      <c r="H1815" s="40">
        <v>14</v>
      </c>
      <c r="I1815" s="43">
        <f t="shared" si="57"/>
        <v>0.2857142857142857</v>
      </c>
      <c r="J1815" s="40">
        <v>86</v>
      </c>
    </row>
    <row r="1816" spans="1:10" x14ac:dyDescent="0.35">
      <c r="A1816" s="40" t="s">
        <v>360</v>
      </c>
      <c r="B1816" s="40" t="s">
        <v>364</v>
      </c>
      <c r="C1816" s="40" t="s">
        <v>691</v>
      </c>
      <c r="D1816" s="40">
        <v>325</v>
      </c>
      <c r="E1816" s="40">
        <v>129</v>
      </c>
      <c r="F1816" s="43">
        <f t="shared" si="56"/>
        <v>0.39692307692307693</v>
      </c>
      <c r="G1816" s="40">
        <v>204</v>
      </c>
      <c r="H1816" s="40">
        <v>70</v>
      </c>
      <c r="I1816" s="43">
        <f t="shared" si="57"/>
        <v>0.34313725490196079</v>
      </c>
      <c r="J1816" s="40">
        <v>529</v>
      </c>
    </row>
    <row r="1817" spans="1:10" x14ac:dyDescent="0.35">
      <c r="A1817" s="40" t="s">
        <v>360</v>
      </c>
      <c r="B1817" s="40" t="s">
        <v>364</v>
      </c>
      <c r="C1817" s="40" t="s">
        <v>692</v>
      </c>
      <c r="D1817" s="40">
        <v>49</v>
      </c>
      <c r="E1817" s="40">
        <v>18</v>
      </c>
      <c r="F1817" s="43">
        <f t="shared" si="56"/>
        <v>0.36734693877551022</v>
      </c>
      <c r="G1817" s="40">
        <v>12</v>
      </c>
      <c r="H1817" s="40">
        <v>3</v>
      </c>
      <c r="I1817" s="43">
        <f t="shared" si="57"/>
        <v>0.25</v>
      </c>
      <c r="J1817" s="40">
        <v>61</v>
      </c>
    </row>
    <row r="1818" spans="1:10" x14ac:dyDescent="0.35">
      <c r="A1818" s="40" t="s">
        <v>360</v>
      </c>
      <c r="B1818" s="40" t="s">
        <v>364</v>
      </c>
      <c r="C1818" s="40" t="s">
        <v>693</v>
      </c>
      <c r="D1818" s="40">
        <v>10</v>
      </c>
      <c r="E1818" s="40">
        <v>2</v>
      </c>
      <c r="F1818" s="43">
        <f t="shared" si="56"/>
        <v>0.2</v>
      </c>
      <c r="G1818" s="40">
        <v>3</v>
      </c>
      <c r="H1818" s="40">
        <v>2</v>
      </c>
      <c r="I1818" s="43">
        <f t="shared" si="57"/>
        <v>0.66666666666666663</v>
      </c>
      <c r="J1818" s="40">
        <v>13</v>
      </c>
    </row>
    <row r="1819" spans="1:10" x14ac:dyDescent="0.35">
      <c r="A1819" s="40" t="s">
        <v>360</v>
      </c>
      <c r="B1819" s="40" t="s">
        <v>364</v>
      </c>
      <c r="C1819" s="40" t="s">
        <v>694</v>
      </c>
      <c r="D1819" s="40">
        <v>15</v>
      </c>
      <c r="E1819" s="40">
        <v>4</v>
      </c>
      <c r="F1819" s="43">
        <f t="shared" si="56"/>
        <v>0.26666666666666666</v>
      </c>
      <c r="G1819" s="40">
        <v>21</v>
      </c>
      <c r="H1819" s="40">
        <v>2</v>
      </c>
      <c r="I1819" s="43">
        <f t="shared" si="57"/>
        <v>9.5238095238095233E-2</v>
      </c>
      <c r="J1819" s="40">
        <v>36</v>
      </c>
    </row>
    <row r="1820" spans="1:10" x14ac:dyDescent="0.35">
      <c r="A1820" s="40" t="s">
        <v>360</v>
      </c>
      <c r="B1820" s="40" t="s">
        <v>364</v>
      </c>
      <c r="C1820" s="40" t="s">
        <v>695</v>
      </c>
      <c r="D1820" s="40">
        <v>55</v>
      </c>
      <c r="E1820" s="40">
        <v>12</v>
      </c>
      <c r="F1820" s="43">
        <f t="shared" si="56"/>
        <v>0.21818181818181817</v>
      </c>
      <c r="G1820" s="40">
        <v>125</v>
      </c>
      <c r="H1820" s="40">
        <v>42</v>
      </c>
      <c r="I1820" s="43">
        <f t="shared" si="57"/>
        <v>0.33600000000000002</v>
      </c>
      <c r="J1820" s="40">
        <v>180</v>
      </c>
    </row>
    <row r="1821" spans="1:10" x14ac:dyDescent="0.35">
      <c r="A1821" s="40" t="s">
        <v>360</v>
      </c>
      <c r="B1821" s="40" t="s">
        <v>364</v>
      </c>
      <c r="C1821" s="40" t="s">
        <v>696</v>
      </c>
      <c r="D1821" s="40">
        <v>4</v>
      </c>
      <c r="E1821" s="40">
        <v>1</v>
      </c>
      <c r="F1821" s="43">
        <f t="shared" si="56"/>
        <v>0.25</v>
      </c>
      <c r="G1821" s="40">
        <v>4</v>
      </c>
      <c r="H1821" s="40">
        <v>1</v>
      </c>
      <c r="I1821" s="43">
        <f t="shared" si="57"/>
        <v>0.25</v>
      </c>
      <c r="J1821" s="40">
        <v>8</v>
      </c>
    </row>
    <row r="1822" spans="1:10" x14ac:dyDescent="0.35">
      <c r="A1822" s="40" t="s">
        <v>360</v>
      </c>
      <c r="B1822" s="40" t="s">
        <v>367</v>
      </c>
      <c r="C1822" s="40" t="s">
        <v>2579</v>
      </c>
      <c r="D1822" s="40">
        <v>298</v>
      </c>
      <c r="E1822" s="40">
        <v>130</v>
      </c>
      <c r="F1822" s="43">
        <f t="shared" si="56"/>
        <v>0.43624161073825501</v>
      </c>
      <c r="G1822" s="40">
        <v>36</v>
      </c>
      <c r="H1822" s="40">
        <v>20</v>
      </c>
      <c r="I1822" s="43">
        <f t="shared" si="57"/>
        <v>0.55555555555555558</v>
      </c>
      <c r="J1822" s="40">
        <v>334</v>
      </c>
    </row>
    <row r="1823" spans="1:10" x14ac:dyDescent="0.35">
      <c r="A1823" s="40" t="s">
        <v>360</v>
      </c>
      <c r="B1823" s="40" t="s">
        <v>367</v>
      </c>
      <c r="C1823" s="40" t="s">
        <v>2580</v>
      </c>
      <c r="D1823" s="40">
        <v>4</v>
      </c>
      <c r="E1823" s="40">
        <v>2</v>
      </c>
      <c r="F1823" s="43">
        <f t="shared" si="56"/>
        <v>0.5</v>
      </c>
      <c r="G1823" s="40"/>
      <c r="H1823" s="40"/>
      <c r="I1823" s="43"/>
      <c r="J1823" s="40">
        <v>4</v>
      </c>
    </row>
    <row r="1824" spans="1:10" x14ac:dyDescent="0.35">
      <c r="A1824" s="40" t="s">
        <v>360</v>
      </c>
      <c r="B1824" s="40" t="s">
        <v>367</v>
      </c>
      <c r="C1824" s="40" t="s">
        <v>2581</v>
      </c>
      <c r="D1824" s="40">
        <v>164</v>
      </c>
      <c r="E1824" s="40">
        <v>81</v>
      </c>
      <c r="F1824" s="43">
        <f t="shared" si="56"/>
        <v>0.49390243902439024</v>
      </c>
      <c r="G1824" s="40">
        <v>43</v>
      </c>
      <c r="H1824" s="40">
        <v>18</v>
      </c>
      <c r="I1824" s="43">
        <f t="shared" si="57"/>
        <v>0.41860465116279072</v>
      </c>
      <c r="J1824" s="40">
        <v>207</v>
      </c>
    </row>
    <row r="1825" spans="1:10" x14ac:dyDescent="0.35">
      <c r="A1825" s="40" t="s">
        <v>360</v>
      </c>
      <c r="B1825" s="40" t="s">
        <v>367</v>
      </c>
      <c r="C1825" s="40" t="s">
        <v>697</v>
      </c>
      <c r="D1825" s="40">
        <v>344</v>
      </c>
      <c r="E1825" s="40">
        <v>164</v>
      </c>
      <c r="F1825" s="43">
        <f t="shared" si="56"/>
        <v>0.47674418604651164</v>
      </c>
      <c r="G1825" s="40">
        <v>29</v>
      </c>
      <c r="H1825" s="40">
        <v>15</v>
      </c>
      <c r="I1825" s="43">
        <f t="shared" si="57"/>
        <v>0.51724137931034486</v>
      </c>
      <c r="J1825" s="40">
        <v>373</v>
      </c>
    </row>
    <row r="1826" spans="1:10" x14ac:dyDescent="0.35">
      <c r="A1826" s="40" t="s">
        <v>360</v>
      </c>
      <c r="B1826" s="40" t="s">
        <v>367</v>
      </c>
      <c r="C1826" s="40" t="s">
        <v>698</v>
      </c>
      <c r="D1826" s="40">
        <v>11</v>
      </c>
      <c r="E1826" s="40">
        <v>2</v>
      </c>
      <c r="F1826" s="43">
        <f t="shared" si="56"/>
        <v>0.18181818181818182</v>
      </c>
      <c r="G1826" s="40">
        <v>2</v>
      </c>
      <c r="H1826" s="40">
        <v>1</v>
      </c>
      <c r="I1826" s="43">
        <f t="shared" si="57"/>
        <v>0.5</v>
      </c>
      <c r="J1826" s="40">
        <v>13</v>
      </c>
    </row>
    <row r="1827" spans="1:10" x14ac:dyDescent="0.35">
      <c r="A1827" s="40" t="s">
        <v>360</v>
      </c>
      <c r="B1827" s="40" t="s">
        <v>367</v>
      </c>
      <c r="C1827" s="40" t="s">
        <v>368</v>
      </c>
      <c r="D1827" s="40">
        <v>248</v>
      </c>
      <c r="E1827" s="40">
        <v>118</v>
      </c>
      <c r="F1827" s="43">
        <f t="shared" si="56"/>
        <v>0.47580645161290325</v>
      </c>
      <c r="G1827" s="40">
        <v>41</v>
      </c>
      <c r="H1827" s="40">
        <v>12</v>
      </c>
      <c r="I1827" s="43">
        <f t="shared" si="57"/>
        <v>0.29268292682926828</v>
      </c>
      <c r="J1827" s="40">
        <v>289</v>
      </c>
    </row>
    <row r="1828" spans="1:10" x14ac:dyDescent="0.35">
      <c r="A1828" s="40" t="s">
        <v>2582</v>
      </c>
      <c r="B1828" s="40" t="s">
        <v>2583</v>
      </c>
      <c r="C1828" s="40" t="s">
        <v>2584</v>
      </c>
      <c r="D1828" s="40">
        <v>1</v>
      </c>
      <c r="E1828" s="40"/>
      <c r="F1828" s="43">
        <f t="shared" si="56"/>
        <v>0</v>
      </c>
      <c r="G1828" s="40">
        <v>1</v>
      </c>
      <c r="H1828" s="40">
        <v>1</v>
      </c>
      <c r="I1828" s="43">
        <f t="shared" si="57"/>
        <v>1</v>
      </c>
      <c r="J1828" s="40">
        <v>2</v>
      </c>
    </row>
    <row r="1829" spans="1:10" x14ac:dyDescent="0.35">
      <c r="A1829" s="40" t="s">
        <v>2585</v>
      </c>
      <c r="B1829" s="40" t="s">
        <v>2586</v>
      </c>
      <c r="C1829" s="40" t="s">
        <v>2587</v>
      </c>
      <c r="D1829" s="40">
        <v>5</v>
      </c>
      <c r="E1829" s="40"/>
      <c r="F1829" s="43">
        <f t="shared" si="56"/>
        <v>0</v>
      </c>
      <c r="G1829" s="40"/>
      <c r="H1829" s="40"/>
      <c r="I1829" s="43"/>
      <c r="J1829" s="40">
        <v>5</v>
      </c>
    </row>
    <row r="1830" spans="1:10" x14ac:dyDescent="0.35">
      <c r="A1830" s="40" t="s">
        <v>2588</v>
      </c>
      <c r="B1830" s="40" t="s">
        <v>2589</v>
      </c>
      <c r="C1830" s="40" t="s">
        <v>2590</v>
      </c>
      <c r="D1830" s="40"/>
      <c r="E1830" s="40"/>
      <c r="F1830" s="43"/>
      <c r="G1830" s="40">
        <v>1</v>
      </c>
      <c r="H1830" s="40"/>
      <c r="I1830" s="43">
        <f t="shared" si="57"/>
        <v>0</v>
      </c>
      <c r="J1830" s="40">
        <v>1</v>
      </c>
    </row>
  </sheetData>
  <sheetProtection algorithmName="SHA-512" hashValue="7qC/iQvlDfjb1Pt9RRRLvskrWnmvdVaXdWHIP6kxG8RSAglL2qKuc6rVh/HNoGUeqr9Grhh9V/xmYLoT0BkhCA==" saltValue="VUbCfYFCmoQhS7K0mPfrXA==" spinCount="100000" sheet="1" objects="1" scenarios="1"/>
  <mergeCells count="1">
    <mergeCell ref="A1:I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B1:G203"/>
  <sheetViews>
    <sheetView topLeftCell="B171" zoomScale="95" zoomScaleNormal="95" workbookViewId="0">
      <selection activeCell="C6" sqref="C6:D8"/>
    </sheetView>
  </sheetViews>
  <sheetFormatPr baseColWidth="10" defaultColWidth="11.54296875" defaultRowHeight="12.5" x14ac:dyDescent="0.25"/>
  <cols>
    <col min="1" max="1" width="1.453125" style="8" customWidth="1"/>
    <col min="2" max="2" width="63" style="8" customWidth="1"/>
    <col min="3" max="3" width="72.6328125" style="8" customWidth="1"/>
    <col min="4" max="4" width="13.453125" style="8" bestFit="1" customWidth="1"/>
    <col min="5" max="5" width="13.54296875" style="8" bestFit="1" customWidth="1"/>
    <col min="6" max="6" width="15.26953125" style="8" customWidth="1"/>
    <col min="7" max="7" width="14.81640625" style="8" customWidth="1"/>
    <col min="8" max="16384" width="11.54296875" style="8"/>
  </cols>
  <sheetData>
    <row r="1" spans="2:6" ht="14.5" x14ac:dyDescent="0.35">
      <c r="B1" s="207" t="s">
        <v>645</v>
      </c>
      <c r="C1" s="207"/>
      <c r="D1" s="207"/>
    </row>
    <row r="2" spans="2:6" ht="13" x14ac:dyDescent="0.3">
      <c r="B2" s="49"/>
      <c r="C2" s="32" t="s">
        <v>633</v>
      </c>
      <c r="D2" s="32" t="s">
        <v>634</v>
      </c>
    </row>
    <row r="3" spans="2:6" x14ac:dyDescent="0.25">
      <c r="B3" s="31" t="s">
        <v>2593</v>
      </c>
      <c r="C3" s="82">
        <v>0.308</v>
      </c>
      <c r="D3" s="82">
        <v>0.45</v>
      </c>
    </row>
    <row r="4" spans="2:6" x14ac:dyDescent="0.25">
      <c r="B4" s="31" t="s">
        <v>2594</v>
      </c>
      <c r="C4" s="82">
        <v>0.434</v>
      </c>
      <c r="D4" s="82">
        <v>0.51200000000000001</v>
      </c>
    </row>
    <row r="5" spans="2:6" x14ac:dyDescent="0.25">
      <c r="B5" s="31" t="s">
        <v>2595</v>
      </c>
      <c r="C5" s="82">
        <v>0.39600000000000002</v>
      </c>
      <c r="D5" s="82">
        <v>0.52200000000000002</v>
      </c>
    </row>
    <row r="6" spans="2:6" x14ac:dyDescent="0.25">
      <c r="B6" s="31" t="s">
        <v>2596</v>
      </c>
      <c r="C6" s="195">
        <v>0.58599999999999997</v>
      </c>
      <c r="D6" s="195">
        <v>0.72399999999999998</v>
      </c>
    </row>
    <row r="7" spans="2:6" x14ac:dyDescent="0.25">
      <c r="B7" s="31" t="s">
        <v>2597</v>
      </c>
      <c r="C7" s="195">
        <v>0.59399999999999997</v>
      </c>
      <c r="D7" s="195">
        <v>0.71</v>
      </c>
    </row>
    <row r="8" spans="2:6" x14ac:dyDescent="0.25">
      <c r="B8" s="31" t="s">
        <v>2598</v>
      </c>
      <c r="C8" s="195">
        <v>0.67300000000000004</v>
      </c>
      <c r="D8" s="195">
        <v>0.78200000000000003</v>
      </c>
    </row>
    <row r="9" spans="2:6" x14ac:dyDescent="0.25">
      <c r="B9" s="31" t="s">
        <v>2599</v>
      </c>
      <c r="C9" s="82">
        <v>0.51700000000000002</v>
      </c>
      <c r="D9" s="82">
        <v>0.64</v>
      </c>
    </row>
    <row r="10" spans="2:6" x14ac:dyDescent="0.25">
      <c r="B10" s="31" t="s">
        <v>2600</v>
      </c>
      <c r="C10" s="82">
        <v>0.46600000000000003</v>
      </c>
      <c r="D10" s="82">
        <v>0.57199999999999995</v>
      </c>
    </row>
    <row r="13" spans="2:6" ht="13" x14ac:dyDescent="0.3">
      <c r="B13" s="32"/>
      <c r="C13" s="49" t="s">
        <v>634</v>
      </c>
      <c r="D13" s="49" t="s">
        <v>633</v>
      </c>
      <c r="E13" s="51"/>
      <c r="F13" s="51"/>
    </row>
    <row r="14" spans="2:6" ht="13" x14ac:dyDescent="0.3">
      <c r="B14" s="31" t="s">
        <v>646</v>
      </c>
      <c r="C14" s="50">
        <v>0.5</v>
      </c>
      <c r="D14" s="50">
        <v>0.5877049180327869</v>
      </c>
      <c r="E14" s="51"/>
      <c r="F14" s="51"/>
    </row>
    <row r="15" spans="2:6" ht="13" x14ac:dyDescent="0.3">
      <c r="B15" s="31" t="s">
        <v>647</v>
      </c>
      <c r="C15" s="50">
        <v>3.0166591625393965E-2</v>
      </c>
      <c r="D15" s="50">
        <v>3.9597315436241613E-2</v>
      </c>
      <c r="E15" s="51"/>
      <c r="F15" s="51"/>
    </row>
    <row r="18" spans="2:7" ht="14.5" x14ac:dyDescent="0.35">
      <c r="B18" s="207" t="s">
        <v>2592</v>
      </c>
      <c r="C18" s="207"/>
      <c r="D18" s="207"/>
      <c r="E18" s="207"/>
      <c r="F18" s="207"/>
      <c r="G18" s="207"/>
    </row>
    <row r="19" spans="2:7" s="12" customFormat="1" ht="24" customHeight="1" x14ac:dyDescent="0.25">
      <c r="B19" s="52" t="s">
        <v>410</v>
      </c>
      <c r="C19" s="53"/>
      <c r="D19" s="37" t="s">
        <v>637</v>
      </c>
      <c r="E19" s="37" t="s">
        <v>638</v>
      </c>
      <c r="F19" s="38" t="s">
        <v>635</v>
      </c>
      <c r="G19" s="33" t="s">
        <v>636</v>
      </c>
    </row>
    <row r="20" spans="2:7" s="12" customFormat="1" ht="19.75" customHeight="1" x14ac:dyDescent="0.25">
      <c r="B20" s="34" t="s">
        <v>322</v>
      </c>
      <c r="C20" s="34" t="s">
        <v>323</v>
      </c>
      <c r="D20" s="35">
        <v>119</v>
      </c>
      <c r="E20" s="35">
        <v>102</v>
      </c>
      <c r="F20" s="54">
        <f>D20/(D20+E20)</f>
        <v>0.53846153846153844</v>
      </c>
      <c r="G20" s="54">
        <f>E20/(D20+E20)</f>
        <v>0.46153846153846156</v>
      </c>
    </row>
    <row r="21" spans="2:7" s="12" customFormat="1" ht="19.75" customHeight="1" x14ac:dyDescent="0.25">
      <c r="B21" s="34" t="s">
        <v>322</v>
      </c>
      <c r="C21" s="34" t="s">
        <v>54</v>
      </c>
      <c r="D21" s="35">
        <v>73</v>
      </c>
      <c r="E21" s="35">
        <v>45</v>
      </c>
      <c r="F21" s="54">
        <f t="shared" ref="F21:F41" si="0">D21/(D21+E21)</f>
        <v>0.61864406779661019</v>
      </c>
      <c r="G21" s="54">
        <f t="shared" ref="G21:G41" si="1">E21/(D21+E21)</f>
        <v>0.38135593220338981</v>
      </c>
    </row>
    <row r="22" spans="2:7" s="12" customFormat="1" ht="19.75" customHeight="1" x14ac:dyDescent="0.25">
      <c r="B22" s="34" t="s">
        <v>322</v>
      </c>
      <c r="C22" s="34" t="s">
        <v>329</v>
      </c>
      <c r="D22" s="177">
        <v>870</v>
      </c>
      <c r="E22" s="35">
        <v>382</v>
      </c>
      <c r="F22" s="54">
        <f t="shared" si="0"/>
        <v>0.694888178913738</v>
      </c>
      <c r="G22" s="54">
        <f t="shared" si="1"/>
        <v>0.305111821086262</v>
      </c>
    </row>
    <row r="23" spans="2:7" s="12" customFormat="1" ht="19.75" customHeight="1" x14ac:dyDescent="0.25">
      <c r="B23" s="34" t="s">
        <v>322</v>
      </c>
      <c r="C23" s="34" t="s">
        <v>341</v>
      </c>
      <c r="D23" s="35">
        <v>178</v>
      </c>
      <c r="E23" s="35">
        <v>239</v>
      </c>
      <c r="F23" s="54">
        <f t="shared" si="0"/>
        <v>0.42685851318944845</v>
      </c>
      <c r="G23" s="54">
        <f t="shared" si="1"/>
        <v>0.57314148681055155</v>
      </c>
    </row>
    <row r="24" spans="2:7" s="12" customFormat="1" ht="19.75" customHeight="1" x14ac:dyDescent="0.25">
      <c r="B24" s="34" t="s">
        <v>322</v>
      </c>
      <c r="C24" s="34" t="s">
        <v>74</v>
      </c>
      <c r="D24" s="35">
        <v>35</v>
      </c>
      <c r="E24" s="35">
        <v>157</v>
      </c>
      <c r="F24" s="54">
        <f t="shared" si="0"/>
        <v>0.18229166666666666</v>
      </c>
      <c r="G24" s="54">
        <f t="shared" si="1"/>
        <v>0.81770833333333337</v>
      </c>
    </row>
    <row r="25" spans="2:7" s="12" customFormat="1" ht="19.75" customHeight="1" x14ac:dyDescent="0.25">
      <c r="B25" s="34" t="s">
        <v>322</v>
      </c>
      <c r="C25" s="34" t="s">
        <v>375</v>
      </c>
      <c r="D25" s="35">
        <v>24</v>
      </c>
      <c r="E25" s="35">
        <v>96</v>
      </c>
      <c r="F25" s="54">
        <f t="shared" si="0"/>
        <v>0.2</v>
      </c>
      <c r="G25" s="54">
        <f t="shared" si="1"/>
        <v>0.8</v>
      </c>
    </row>
    <row r="26" spans="2:7" s="12" customFormat="1" ht="19.75" customHeight="1" x14ac:dyDescent="0.25">
      <c r="B26" s="34" t="s">
        <v>322</v>
      </c>
      <c r="C26" s="34" t="s">
        <v>391</v>
      </c>
      <c r="D26" s="35">
        <v>30</v>
      </c>
      <c r="E26" s="35">
        <v>60</v>
      </c>
      <c r="F26" s="54">
        <f t="shared" si="0"/>
        <v>0.33333333333333331</v>
      </c>
      <c r="G26" s="54">
        <f t="shared" si="1"/>
        <v>0.66666666666666663</v>
      </c>
    </row>
    <row r="27" spans="2:7" s="12" customFormat="1" ht="19.75" customHeight="1" x14ac:dyDescent="0.25">
      <c r="B27" s="34" t="s">
        <v>322</v>
      </c>
      <c r="C27" s="34" t="s">
        <v>379</v>
      </c>
      <c r="D27" s="35">
        <v>22</v>
      </c>
      <c r="E27" s="35">
        <v>48</v>
      </c>
      <c r="F27" s="54">
        <f t="shared" si="0"/>
        <v>0.31428571428571428</v>
      </c>
      <c r="G27" s="54">
        <f t="shared" si="1"/>
        <v>0.68571428571428572</v>
      </c>
    </row>
    <row r="28" spans="2:7" s="12" customFormat="1" ht="19.75" customHeight="1" x14ac:dyDescent="0.25">
      <c r="B28" s="34" t="s">
        <v>322</v>
      </c>
      <c r="C28" s="34" t="s">
        <v>392</v>
      </c>
      <c r="D28" s="35">
        <v>15</v>
      </c>
      <c r="E28" s="35">
        <v>18</v>
      </c>
      <c r="F28" s="54">
        <f t="shared" si="0"/>
        <v>0.45454545454545453</v>
      </c>
      <c r="G28" s="54">
        <f t="shared" si="1"/>
        <v>0.54545454545454541</v>
      </c>
    </row>
    <row r="29" spans="2:7" s="12" customFormat="1" ht="19.75" customHeight="1" x14ac:dyDescent="0.25">
      <c r="B29" s="34" t="s">
        <v>322</v>
      </c>
      <c r="C29" s="34" t="s">
        <v>94</v>
      </c>
      <c r="D29" s="177">
        <v>349</v>
      </c>
      <c r="E29" s="35">
        <v>43</v>
      </c>
      <c r="F29" s="54">
        <f t="shared" si="0"/>
        <v>0.89030612244897955</v>
      </c>
      <c r="G29" s="54">
        <f t="shared" si="1"/>
        <v>0.10969387755102041</v>
      </c>
    </row>
    <row r="30" spans="2:7" s="12" customFormat="1" ht="19.75" customHeight="1" x14ac:dyDescent="0.25">
      <c r="B30" s="34" t="s">
        <v>322</v>
      </c>
      <c r="C30" s="34" t="s">
        <v>393</v>
      </c>
      <c r="D30" s="177">
        <v>15</v>
      </c>
      <c r="E30" s="35">
        <v>17</v>
      </c>
      <c r="F30" s="54">
        <f t="shared" si="0"/>
        <v>0.46875</v>
      </c>
      <c r="G30" s="54">
        <f t="shared" si="1"/>
        <v>0.53125</v>
      </c>
    </row>
    <row r="31" spans="2:7" s="12" customFormat="1" ht="19.75" customHeight="1" x14ac:dyDescent="0.25">
      <c r="B31" s="34" t="s">
        <v>322</v>
      </c>
      <c r="C31" s="34" t="s">
        <v>346</v>
      </c>
      <c r="D31" s="177">
        <v>216</v>
      </c>
      <c r="E31" s="35">
        <v>106</v>
      </c>
      <c r="F31" s="54">
        <f t="shared" si="0"/>
        <v>0.67080745341614911</v>
      </c>
      <c r="G31" s="54">
        <f t="shared" si="1"/>
        <v>0.32919254658385094</v>
      </c>
    </row>
    <row r="32" spans="2:7" s="12" customFormat="1" ht="19.75" customHeight="1" x14ac:dyDescent="0.25">
      <c r="B32" s="34" t="s">
        <v>322</v>
      </c>
      <c r="C32" s="34" t="s">
        <v>99</v>
      </c>
      <c r="D32" s="35">
        <v>8</v>
      </c>
      <c r="E32" s="35">
        <v>19</v>
      </c>
      <c r="F32" s="54">
        <f t="shared" si="0"/>
        <v>0.29629629629629628</v>
      </c>
      <c r="G32" s="54">
        <f t="shared" si="1"/>
        <v>0.70370370370370372</v>
      </c>
    </row>
    <row r="33" spans="2:7" s="12" customFormat="1" ht="19.75" customHeight="1" x14ac:dyDescent="0.25">
      <c r="B33" s="34" t="s">
        <v>322</v>
      </c>
      <c r="C33" s="34" t="s">
        <v>100</v>
      </c>
      <c r="D33" s="35">
        <v>94</v>
      </c>
      <c r="E33" s="35">
        <v>10</v>
      </c>
      <c r="F33" s="54">
        <f t="shared" si="0"/>
        <v>0.90384615384615385</v>
      </c>
      <c r="G33" s="54">
        <f t="shared" si="1"/>
        <v>9.6153846153846159E-2</v>
      </c>
    </row>
    <row r="34" spans="2:7" s="12" customFormat="1" ht="19.75" customHeight="1" x14ac:dyDescent="0.25">
      <c r="B34" s="34" t="s">
        <v>322</v>
      </c>
      <c r="C34" s="34" t="s">
        <v>394</v>
      </c>
      <c r="D34" s="35">
        <v>20</v>
      </c>
      <c r="E34" s="35">
        <v>11</v>
      </c>
      <c r="F34" s="54">
        <f t="shared" si="0"/>
        <v>0.64516129032258063</v>
      </c>
      <c r="G34" s="54">
        <f t="shared" si="1"/>
        <v>0.35483870967741937</v>
      </c>
    </row>
    <row r="35" spans="2:7" s="12" customFormat="1" ht="19.75" customHeight="1" x14ac:dyDescent="0.25">
      <c r="B35" s="34" t="s">
        <v>322</v>
      </c>
      <c r="C35" s="34" t="s">
        <v>348</v>
      </c>
      <c r="D35" s="35">
        <v>22</v>
      </c>
      <c r="E35" s="35">
        <v>16</v>
      </c>
      <c r="F35" s="54">
        <f t="shared" si="0"/>
        <v>0.57894736842105265</v>
      </c>
      <c r="G35" s="54">
        <f t="shared" si="1"/>
        <v>0.42105263157894735</v>
      </c>
    </row>
    <row r="36" spans="2:7" s="12" customFormat="1" ht="19.75" customHeight="1" x14ac:dyDescent="0.25">
      <c r="B36" s="34" t="s">
        <v>322</v>
      </c>
      <c r="C36" s="34" t="s">
        <v>395</v>
      </c>
      <c r="D36" s="35">
        <v>19</v>
      </c>
      <c r="E36" s="35">
        <v>12</v>
      </c>
      <c r="F36" s="54">
        <f t="shared" si="0"/>
        <v>0.61290322580645162</v>
      </c>
      <c r="G36" s="54">
        <f t="shared" si="1"/>
        <v>0.38709677419354838</v>
      </c>
    </row>
    <row r="37" spans="2:7" s="12" customFormat="1" ht="19.75" customHeight="1" x14ac:dyDescent="0.25">
      <c r="B37" s="34" t="s">
        <v>322</v>
      </c>
      <c r="C37" s="34" t="s">
        <v>396</v>
      </c>
      <c r="D37" s="35">
        <v>17</v>
      </c>
      <c r="E37" s="35">
        <v>50</v>
      </c>
      <c r="F37" s="54">
        <f t="shared" si="0"/>
        <v>0.2537313432835821</v>
      </c>
      <c r="G37" s="54">
        <f t="shared" si="1"/>
        <v>0.74626865671641796</v>
      </c>
    </row>
    <row r="38" spans="2:7" s="12" customFormat="1" ht="19.75" customHeight="1" x14ac:dyDescent="0.25">
      <c r="B38" s="34" t="s">
        <v>322</v>
      </c>
      <c r="C38" s="34" t="s">
        <v>397</v>
      </c>
      <c r="D38" s="35">
        <v>26</v>
      </c>
      <c r="E38" s="35">
        <v>55</v>
      </c>
      <c r="F38" s="54">
        <f t="shared" si="0"/>
        <v>0.32098765432098764</v>
      </c>
      <c r="G38" s="54">
        <f t="shared" si="1"/>
        <v>0.67901234567901236</v>
      </c>
    </row>
    <row r="39" spans="2:7" s="12" customFormat="1" ht="19.75" customHeight="1" x14ac:dyDescent="0.25">
      <c r="B39" s="34" t="s">
        <v>322</v>
      </c>
      <c r="C39" s="34" t="s">
        <v>398</v>
      </c>
      <c r="D39" s="35">
        <v>14</v>
      </c>
      <c r="E39" s="35">
        <v>20</v>
      </c>
      <c r="F39" s="54">
        <f t="shared" si="0"/>
        <v>0.41176470588235292</v>
      </c>
      <c r="G39" s="54">
        <f t="shared" si="1"/>
        <v>0.58823529411764708</v>
      </c>
    </row>
    <row r="40" spans="2:7" s="12" customFormat="1" ht="19.75" customHeight="1" x14ac:dyDescent="0.25">
      <c r="B40" s="34" t="s">
        <v>322</v>
      </c>
      <c r="C40" s="34" t="s">
        <v>399</v>
      </c>
      <c r="D40" s="35">
        <v>41</v>
      </c>
      <c r="E40" s="35">
        <v>115</v>
      </c>
      <c r="F40" s="54">
        <f t="shared" si="0"/>
        <v>0.26282051282051283</v>
      </c>
      <c r="G40" s="54">
        <f t="shared" si="1"/>
        <v>0.73717948717948723</v>
      </c>
    </row>
    <row r="41" spans="2:7" s="12" customFormat="1" ht="19.75" customHeight="1" x14ac:dyDescent="0.25">
      <c r="B41" s="34" t="s">
        <v>322</v>
      </c>
      <c r="C41" s="34" t="s">
        <v>400</v>
      </c>
      <c r="D41" s="177">
        <v>129</v>
      </c>
      <c r="E41" s="35">
        <v>27</v>
      </c>
      <c r="F41" s="54">
        <f t="shared" si="0"/>
        <v>0.82692307692307687</v>
      </c>
      <c r="G41" s="54">
        <f t="shared" si="1"/>
        <v>0.17307692307692307</v>
      </c>
    </row>
    <row r="42" spans="2:7" s="12" customFormat="1" ht="24" customHeight="1" x14ac:dyDescent="0.25"/>
    <row r="43" spans="2:7" s="12" customFormat="1" ht="24" customHeight="1" x14ac:dyDescent="0.35">
      <c r="B43" s="208" t="s">
        <v>2601</v>
      </c>
      <c r="C43" s="208"/>
      <c r="D43" s="208"/>
      <c r="E43" s="208"/>
      <c r="F43" s="208"/>
      <c r="G43" s="208"/>
    </row>
    <row r="44" spans="2:7" s="12" customFormat="1" ht="24" customHeight="1" x14ac:dyDescent="0.25">
      <c r="B44" s="52"/>
      <c r="C44" s="52"/>
      <c r="D44" s="37" t="s">
        <v>637</v>
      </c>
      <c r="E44" s="37" t="s">
        <v>638</v>
      </c>
      <c r="F44" s="38" t="s">
        <v>635</v>
      </c>
      <c r="G44" s="33" t="s">
        <v>636</v>
      </c>
    </row>
    <row r="45" spans="2:7" s="12" customFormat="1" ht="19.75" customHeight="1" x14ac:dyDescent="0.25">
      <c r="B45" s="34" t="s">
        <v>108</v>
      </c>
      <c r="C45" s="34" t="s">
        <v>109</v>
      </c>
      <c r="D45" s="35">
        <v>384</v>
      </c>
      <c r="E45" s="35">
        <v>64</v>
      </c>
      <c r="F45" s="54">
        <f>D45/(D45+E45)</f>
        <v>0.8571428571428571</v>
      </c>
      <c r="G45" s="54">
        <f>E45/(D45+E45)</f>
        <v>0.14285714285714285</v>
      </c>
    </row>
    <row r="46" spans="2:7" s="12" customFormat="1" ht="19.75" customHeight="1" x14ac:dyDescent="0.25">
      <c r="B46" s="34" t="s">
        <v>108</v>
      </c>
      <c r="C46" s="34" t="s">
        <v>117</v>
      </c>
      <c r="D46" s="35">
        <v>92</v>
      </c>
      <c r="E46" s="35">
        <v>107</v>
      </c>
      <c r="F46" s="54">
        <f t="shared" ref="F46:F107" si="2">D46/(D46+E46)</f>
        <v>0.46231155778894473</v>
      </c>
      <c r="G46" s="54">
        <f t="shared" ref="G46:G107" si="3">E46/(D46+E46)</f>
        <v>0.53768844221105527</v>
      </c>
    </row>
    <row r="47" spans="2:7" s="12" customFormat="1" ht="19.75" customHeight="1" x14ac:dyDescent="0.25">
      <c r="B47" s="34" t="s">
        <v>108</v>
      </c>
      <c r="C47" s="34" t="s">
        <v>88</v>
      </c>
      <c r="D47" s="35">
        <v>19</v>
      </c>
      <c r="E47" s="35">
        <v>3</v>
      </c>
      <c r="F47" s="54">
        <f t="shared" si="2"/>
        <v>0.86363636363636365</v>
      </c>
      <c r="G47" s="54">
        <f t="shared" si="3"/>
        <v>0.13636363636363635</v>
      </c>
    </row>
    <row r="48" spans="2:7" s="12" customFormat="1" ht="19.75" customHeight="1" x14ac:dyDescent="0.25">
      <c r="B48" s="34" t="s">
        <v>108</v>
      </c>
      <c r="C48" s="34" t="s">
        <v>128</v>
      </c>
      <c r="D48" s="35">
        <v>15</v>
      </c>
      <c r="E48" s="35">
        <v>3</v>
      </c>
      <c r="F48" s="54">
        <f t="shared" si="2"/>
        <v>0.83333333333333337</v>
      </c>
      <c r="G48" s="54">
        <f t="shared" si="3"/>
        <v>0.16666666666666666</v>
      </c>
    </row>
    <row r="49" spans="2:7" s="12" customFormat="1" ht="19.75" customHeight="1" x14ac:dyDescent="0.25">
      <c r="B49" s="34" t="s">
        <v>130</v>
      </c>
      <c r="C49" s="34" t="s">
        <v>47</v>
      </c>
      <c r="D49" s="35">
        <v>26</v>
      </c>
      <c r="E49" s="35">
        <v>14</v>
      </c>
      <c r="F49" s="54">
        <f t="shared" si="2"/>
        <v>0.65</v>
      </c>
      <c r="G49" s="54">
        <f t="shared" si="3"/>
        <v>0.35</v>
      </c>
    </row>
    <row r="50" spans="2:7" s="12" customFormat="1" ht="19.75" customHeight="1" x14ac:dyDescent="0.25">
      <c r="B50" s="34" t="s">
        <v>130</v>
      </c>
      <c r="C50" s="34" t="s">
        <v>48</v>
      </c>
      <c r="D50" s="35">
        <v>24</v>
      </c>
      <c r="E50" s="35">
        <v>11</v>
      </c>
      <c r="F50" s="54">
        <f t="shared" si="2"/>
        <v>0.68571428571428572</v>
      </c>
      <c r="G50" s="54">
        <f t="shared" si="3"/>
        <v>0.31428571428571428</v>
      </c>
    </row>
    <row r="51" spans="2:7" s="12" customFormat="1" ht="19.75" customHeight="1" x14ac:dyDescent="0.25">
      <c r="B51" s="34" t="s">
        <v>130</v>
      </c>
      <c r="C51" s="34" t="s">
        <v>49</v>
      </c>
      <c r="D51" s="35">
        <v>6</v>
      </c>
      <c r="E51" s="35">
        <v>8</v>
      </c>
      <c r="F51" s="54">
        <f t="shared" si="2"/>
        <v>0.42857142857142855</v>
      </c>
      <c r="G51" s="54">
        <f t="shared" si="3"/>
        <v>0.5714285714285714</v>
      </c>
    </row>
    <row r="52" spans="2:7" s="12" customFormat="1" ht="19.75" customHeight="1" x14ac:dyDescent="0.25">
      <c r="B52" s="34" t="s">
        <v>130</v>
      </c>
      <c r="C52" s="34" t="s">
        <v>50</v>
      </c>
      <c r="D52" s="35">
        <v>23</v>
      </c>
      <c r="E52" s="35">
        <v>15</v>
      </c>
      <c r="F52" s="54">
        <f t="shared" si="2"/>
        <v>0.60526315789473684</v>
      </c>
      <c r="G52" s="54">
        <f t="shared" si="3"/>
        <v>0.39473684210526316</v>
      </c>
    </row>
    <row r="53" spans="2:7" s="12" customFormat="1" ht="19.75" customHeight="1" x14ac:dyDescent="0.25">
      <c r="B53" s="34" t="s">
        <v>130</v>
      </c>
      <c r="C53" s="34" t="s">
        <v>51</v>
      </c>
      <c r="D53" s="35">
        <v>13</v>
      </c>
      <c r="E53" s="35">
        <v>13</v>
      </c>
      <c r="F53" s="54">
        <f t="shared" si="2"/>
        <v>0.5</v>
      </c>
      <c r="G53" s="54">
        <f t="shared" si="3"/>
        <v>0.5</v>
      </c>
    </row>
    <row r="54" spans="2:7" s="12" customFormat="1" ht="19.75" customHeight="1" x14ac:dyDescent="0.25">
      <c r="B54" s="34" t="s">
        <v>130</v>
      </c>
      <c r="C54" s="34" t="s">
        <v>52</v>
      </c>
      <c r="D54" s="35">
        <v>39</v>
      </c>
      <c r="E54" s="35">
        <v>30</v>
      </c>
      <c r="F54" s="54">
        <f t="shared" si="2"/>
        <v>0.56521739130434778</v>
      </c>
      <c r="G54" s="54">
        <f t="shared" si="3"/>
        <v>0.43478260869565216</v>
      </c>
    </row>
    <row r="55" spans="2:7" s="12" customFormat="1" ht="19.75" customHeight="1" x14ac:dyDescent="0.25">
      <c r="B55" s="34" t="s">
        <v>130</v>
      </c>
      <c r="C55" s="34" t="s">
        <v>53</v>
      </c>
      <c r="D55" s="35">
        <v>53</v>
      </c>
      <c r="E55" s="35">
        <v>21</v>
      </c>
      <c r="F55" s="54">
        <f t="shared" si="2"/>
        <v>0.71621621621621623</v>
      </c>
      <c r="G55" s="54">
        <f t="shared" si="3"/>
        <v>0.28378378378378377</v>
      </c>
    </row>
    <row r="56" spans="2:7" s="12" customFormat="1" ht="19.75" customHeight="1" x14ac:dyDescent="0.25">
      <c r="B56" s="34" t="s">
        <v>130</v>
      </c>
      <c r="C56" s="34" t="s">
        <v>54</v>
      </c>
      <c r="D56" s="35">
        <v>81</v>
      </c>
      <c r="E56" s="35">
        <v>54</v>
      </c>
      <c r="F56" s="54">
        <f t="shared" si="2"/>
        <v>0.6</v>
      </c>
      <c r="G56" s="54">
        <f t="shared" si="3"/>
        <v>0.4</v>
      </c>
    </row>
    <row r="57" spans="2:7" s="12" customFormat="1" ht="19.75" customHeight="1" x14ac:dyDescent="0.25">
      <c r="B57" s="34" t="s">
        <v>130</v>
      </c>
      <c r="C57" s="34" t="s">
        <v>149</v>
      </c>
      <c r="D57" s="35">
        <v>16</v>
      </c>
      <c r="E57" s="35">
        <v>20</v>
      </c>
      <c r="F57" s="54">
        <f t="shared" si="2"/>
        <v>0.44444444444444442</v>
      </c>
      <c r="G57" s="54">
        <f t="shared" si="3"/>
        <v>0.55555555555555558</v>
      </c>
    </row>
    <row r="58" spans="2:7" s="12" customFormat="1" ht="19.75" customHeight="1" x14ac:dyDescent="0.25">
      <c r="B58" s="34" t="s">
        <v>130</v>
      </c>
      <c r="C58" s="34" t="s">
        <v>151</v>
      </c>
      <c r="D58" s="35">
        <v>9</v>
      </c>
      <c r="E58" s="35">
        <v>19</v>
      </c>
      <c r="F58" s="54">
        <f t="shared" si="2"/>
        <v>0.32142857142857145</v>
      </c>
      <c r="G58" s="54">
        <f t="shared" si="3"/>
        <v>0.6785714285714286</v>
      </c>
    </row>
    <row r="59" spans="2:7" s="12" customFormat="1" ht="19.75" customHeight="1" x14ac:dyDescent="0.25">
      <c r="B59" s="34" t="s">
        <v>130</v>
      </c>
      <c r="C59" s="34" t="s">
        <v>329</v>
      </c>
      <c r="D59" s="35">
        <v>3</v>
      </c>
      <c r="E59" s="35">
        <v>3</v>
      </c>
      <c r="F59" s="54">
        <f t="shared" si="2"/>
        <v>0.5</v>
      </c>
      <c r="G59" s="54">
        <f t="shared" si="3"/>
        <v>0.5</v>
      </c>
    </row>
    <row r="60" spans="2:7" s="12" customFormat="1" ht="19.75" customHeight="1" x14ac:dyDescent="0.25">
      <c r="B60" s="34" t="s">
        <v>130</v>
      </c>
      <c r="C60" s="34" t="s">
        <v>57</v>
      </c>
      <c r="D60" s="35">
        <v>25</v>
      </c>
      <c r="E60" s="35">
        <v>11</v>
      </c>
      <c r="F60" s="54">
        <f t="shared" si="2"/>
        <v>0.69444444444444442</v>
      </c>
      <c r="G60" s="54">
        <f t="shared" si="3"/>
        <v>0.30555555555555558</v>
      </c>
    </row>
    <row r="61" spans="2:7" s="12" customFormat="1" ht="19.75" customHeight="1" x14ac:dyDescent="0.25">
      <c r="B61" s="34" t="s">
        <v>130</v>
      </c>
      <c r="C61" s="34" t="s">
        <v>58</v>
      </c>
      <c r="D61" s="35">
        <v>29</v>
      </c>
      <c r="E61" s="35">
        <v>2</v>
      </c>
      <c r="F61" s="54">
        <f t="shared" si="2"/>
        <v>0.93548387096774188</v>
      </c>
      <c r="G61" s="54">
        <f t="shared" si="3"/>
        <v>6.4516129032258063E-2</v>
      </c>
    </row>
    <row r="62" spans="2:7" s="12" customFormat="1" ht="19.75" customHeight="1" x14ac:dyDescent="0.25">
      <c r="B62" s="34" t="s">
        <v>130</v>
      </c>
      <c r="C62" s="34" t="s">
        <v>59</v>
      </c>
      <c r="D62" s="35">
        <v>117</v>
      </c>
      <c r="E62" s="35">
        <v>64</v>
      </c>
      <c r="F62" s="54">
        <f t="shared" si="2"/>
        <v>0.64640883977900554</v>
      </c>
      <c r="G62" s="54">
        <f t="shared" si="3"/>
        <v>0.35359116022099446</v>
      </c>
    </row>
    <row r="63" spans="2:7" s="12" customFormat="1" ht="19.75" customHeight="1" x14ac:dyDescent="0.25">
      <c r="B63" s="34" t="s">
        <v>130</v>
      </c>
      <c r="C63" s="34" t="s">
        <v>60</v>
      </c>
      <c r="D63" s="35">
        <v>45</v>
      </c>
      <c r="E63" s="35">
        <v>13</v>
      </c>
      <c r="F63" s="54">
        <f t="shared" si="2"/>
        <v>0.77586206896551724</v>
      </c>
      <c r="G63" s="54">
        <f t="shared" si="3"/>
        <v>0.22413793103448276</v>
      </c>
    </row>
    <row r="64" spans="2:7" s="12" customFormat="1" ht="19.75" customHeight="1" x14ac:dyDescent="0.25">
      <c r="B64" s="34" t="s">
        <v>130</v>
      </c>
      <c r="C64" s="34" t="s">
        <v>61</v>
      </c>
      <c r="D64" s="35">
        <v>91</v>
      </c>
      <c r="E64" s="35">
        <v>21</v>
      </c>
      <c r="F64" s="54">
        <f t="shared" si="2"/>
        <v>0.8125</v>
      </c>
      <c r="G64" s="54">
        <f t="shared" si="3"/>
        <v>0.1875</v>
      </c>
    </row>
    <row r="65" spans="2:7" s="12" customFormat="1" ht="19.75" customHeight="1" x14ac:dyDescent="0.25">
      <c r="B65" s="34" t="s">
        <v>130</v>
      </c>
      <c r="C65" s="34" t="s">
        <v>62</v>
      </c>
      <c r="D65" s="35">
        <v>15</v>
      </c>
      <c r="E65" s="35">
        <v>10</v>
      </c>
      <c r="F65" s="54">
        <f t="shared" si="2"/>
        <v>0.6</v>
      </c>
      <c r="G65" s="54">
        <f t="shared" si="3"/>
        <v>0.4</v>
      </c>
    </row>
    <row r="66" spans="2:7" s="12" customFormat="1" ht="19.75" customHeight="1" x14ac:dyDescent="0.25">
      <c r="B66" s="34" t="s">
        <v>130</v>
      </c>
      <c r="C66" s="34" t="s">
        <v>63</v>
      </c>
      <c r="D66" s="35">
        <v>111</v>
      </c>
      <c r="E66" s="35">
        <v>22</v>
      </c>
      <c r="F66" s="54">
        <f t="shared" si="2"/>
        <v>0.83458646616541354</v>
      </c>
      <c r="G66" s="54">
        <f t="shared" si="3"/>
        <v>0.16541353383458646</v>
      </c>
    </row>
    <row r="67" spans="2:7" s="12" customFormat="1" ht="19.75" customHeight="1" x14ac:dyDescent="0.25">
      <c r="B67" s="34" t="s">
        <v>130</v>
      </c>
      <c r="C67" s="34" t="s">
        <v>64</v>
      </c>
      <c r="D67" s="35">
        <v>107</v>
      </c>
      <c r="E67" s="35">
        <v>22</v>
      </c>
      <c r="F67" s="54">
        <f t="shared" si="2"/>
        <v>0.8294573643410853</v>
      </c>
      <c r="G67" s="54">
        <f t="shared" si="3"/>
        <v>0.17054263565891473</v>
      </c>
    </row>
    <row r="68" spans="2:7" s="12" customFormat="1" ht="19.75" customHeight="1" x14ac:dyDescent="0.25">
      <c r="B68" s="34" t="s">
        <v>130</v>
      </c>
      <c r="C68" s="34" t="s">
        <v>65</v>
      </c>
      <c r="D68" s="35">
        <v>65</v>
      </c>
      <c r="E68" s="35">
        <v>53</v>
      </c>
      <c r="F68" s="54">
        <f t="shared" si="2"/>
        <v>0.55084745762711862</v>
      </c>
      <c r="G68" s="54">
        <f t="shared" si="3"/>
        <v>0.44915254237288138</v>
      </c>
    </row>
    <row r="69" spans="2:7" s="12" customFormat="1" ht="19.75" customHeight="1" x14ac:dyDescent="0.25">
      <c r="B69" s="34" t="s">
        <v>130</v>
      </c>
      <c r="C69" s="34" t="s">
        <v>66</v>
      </c>
      <c r="D69" s="35">
        <v>52</v>
      </c>
      <c r="E69" s="35">
        <v>15</v>
      </c>
      <c r="F69" s="54">
        <f t="shared" si="2"/>
        <v>0.77611940298507465</v>
      </c>
      <c r="G69" s="54">
        <f t="shared" si="3"/>
        <v>0.22388059701492538</v>
      </c>
    </row>
    <row r="70" spans="2:7" s="12" customFormat="1" ht="19.75" customHeight="1" x14ac:dyDescent="0.25">
      <c r="B70" s="34" t="s">
        <v>130</v>
      </c>
      <c r="C70" s="34" t="s">
        <v>67</v>
      </c>
      <c r="D70" s="35">
        <v>36</v>
      </c>
      <c r="E70" s="35">
        <v>36</v>
      </c>
      <c r="F70" s="54">
        <f t="shared" si="2"/>
        <v>0.5</v>
      </c>
      <c r="G70" s="54">
        <f t="shared" si="3"/>
        <v>0.5</v>
      </c>
    </row>
    <row r="71" spans="2:7" s="12" customFormat="1" ht="19.75" customHeight="1" x14ac:dyDescent="0.25">
      <c r="B71" s="34" t="s">
        <v>130</v>
      </c>
      <c r="C71" s="34" t="s">
        <v>68</v>
      </c>
      <c r="D71" s="35">
        <v>35</v>
      </c>
      <c r="E71" s="35">
        <v>43</v>
      </c>
      <c r="F71" s="54">
        <f t="shared" si="2"/>
        <v>0.44871794871794873</v>
      </c>
      <c r="G71" s="54">
        <f t="shared" si="3"/>
        <v>0.55128205128205132</v>
      </c>
    </row>
    <row r="72" spans="2:7" s="12" customFormat="1" ht="19.75" customHeight="1" x14ac:dyDescent="0.25">
      <c r="B72" s="34" t="s">
        <v>130</v>
      </c>
      <c r="C72" s="34" t="s">
        <v>69</v>
      </c>
      <c r="D72" s="35">
        <v>13</v>
      </c>
      <c r="E72" s="35">
        <v>21</v>
      </c>
      <c r="F72" s="54">
        <f t="shared" si="2"/>
        <v>0.38235294117647056</v>
      </c>
      <c r="G72" s="54">
        <f t="shared" si="3"/>
        <v>0.61764705882352944</v>
      </c>
    </row>
    <row r="73" spans="2:7" s="12" customFormat="1" ht="19.75" customHeight="1" x14ac:dyDescent="0.25">
      <c r="B73" s="34" t="s">
        <v>130</v>
      </c>
      <c r="C73" s="34" t="s">
        <v>70</v>
      </c>
      <c r="D73" s="35">
        <v>11</v>
      </c>
      <c r="E73" s="35">
        <v>16</v>
      </c>
      <c r="F73" s="54">
        <f t="shared" si="2"/>
        <v>0.40740740740740738</v>
      </c>
      <c r="G73" s="54">
        <f t="shared" si="3"/>
        <v>0.59259259259259256</v>
      </c>
    </row>
    <row r="74" spans="2:7" s="12" customFormat="1" ht="19.75" customHeight="1" x14ac:dyDescent="0.25">
      <c r="B74" s="34" t="s">
        <v>130</v>
      </c>
      <c r="C74" s="34" t="s">
        <v>71</v>
      </c>
      <c r="D74" s="35">
        <v>12</v>
      </c>
      <c r="E74" s="35">
        <v>14</v>
      </c>
      <c r="F74" s="54">
        <f t="shared" si="2"/>
        <v>0.46153846153846156</v>
      </c>
      <c r="G74" s="54">
        <f t="shared" si="3"/>
        <v>0.53846153846153844</v>
      </c>
    </row>
    <row r="75" spans="2:7" s="12" customFormat="1" ht="19.75" customHeight="1" x14ac:dyDescent="0.25">
      <c r="B75" s="34" t="s">
        <v>130</v>
      </c>
      <c r="C75" s="34" t="s">
        <v>72</v>
      </c>
      <c r="D75" s="35">
        <v>18</v>
      </c>
      <c r="E75" s="35">
        <v>7</v>
      </c>
      <c r="F75" s="54">
        <f t="shared" si="2"/>
        <v>0.72</v>
      </c>
      <c r="G75" s="54">
        <f t="shared" si="3"/>
        <v>0.28000000000000003</v>
      </c>
    </row>
    <row r="76" spans="2:7" s="12" customFormat="1" ht="19.75" customHeight="1" x14ac:dyDescent="0.25">
      <c r="B76" s="34" t="s">
        <v>130</v>
      </c>
      <c r="C76" s="34" t="s">
        <v>73</v>
      </c>
      <c r="D76" s="35">
        <v>20</v>
      </c>
      <c r="E76" s="35">
        <v>4</v>
      </c>
      <c r="F76" s="54">
        <f t="shared" si="2"/>
        <v>0.83333333333333337</v>
      </c>
      <c r="G76" s="54">
        <f t="shared" si="3"/>
        <v>0.16666666666666666</v>
      </c>
    </row>
    <row r="77" spans="2:7" s="12" customFormat="1" ht="19.75" customHeight="1" x14ac:dyDescent="0.25">
      <c r="B77" s="34" t="s">
        <v>130</v>
      </c>
      <c r="C77" s="34" t="s">
        <v>74</v>
      </c>
      <c r="D77" s="35">
        <v>29</v>
      </c>
      <c r="E77" s="35">
        <v>124</v>
      </c>
      <c r="F77" s="54">
        <f t="shared" si="2"/>
        <v>0.18954248366013071</v>
      </c>
      <c r="G77" s="54">
        <f t="shared" si="3"/>
        <v>0.81045751633986929</v>
      </c>
    </row>
    <row r="78" spans="2:7" s="12" customFormat="1" ht="19.75" customHeight="1" x14ac:dyDescent="0.25">
      <c r="B78" s="34" t="s">
        <v>130</v>
      </c>
      <c r="C78" s="34" t="s">
        <v>75</v>
      </c>
      <c r="D78" s="35">
        <v>8</v>
      </c>
      <c r="E78" s="35">
        <v>7</v>
      </c>
      <c r="F78" s="54">
        <f t="shared" si="2"/>
        <v>0.53333333333333333</v>
      </c>
      <c r="G78" s="54">
        <f t="shared" si="3"/>
        <v>0.46666666666666667</v>
      </c>
    </row>
    <row r="79" spans="2:7" s="12" customFormat="1" ht="19.75" customHeight="1" x14ac:dyDescent="0.25">
      <c r="B79" s="34" t="s">
        <v>130</v>
      </c>
      <c r="C79" s="34" t="s">
        <v>76</v>
      </c>
      <c r="D79" s="35">
        <v>15</v>
      </c>
      <c r="E79" s="35">
        <v>54</v>
      </c>
      <c r="F79" s="54">
        <f t="shared" si="2"/>
        <v>0.21739130434782608</v>
      </c>
      <c r="G79" s="54">
        <f t="shared" si="3"/>
        <v>0.78260869565217395</v>
      </c>
    </row>
    <row r="80" spans="2:7" s="12" customFormat="1" ht="19.75" customHeight="1" x14ac:dyDescent="0.25">
      <c r="B80" s="34" t="s">
        <v>130</v>
      </c>
      <c r="C80" s="34" t="s">
        <v>77</v>
      </c>
      <c r="D80" s="35">
        <v>12</v>
      </c>
      <c r="E80" s="35">
        <v>29</v>
      </c>
      <c r="F80" s="54">
        <f t="shared" si="2"/>
        <v>0.29268292682926828</v>
      </c>
      <c r="G80" s="54">
        <f t="shared" si="3"/>
        <v>0.70731707317073167</v>
      </c>
    </row>
    <row r="81" spans="2:7" s="12" customFormat="1" ht="19.75" customHeight="1" x14ac:dyDescent="0.25">
      <c r="B81" s="34" t="s">
        <v>130</v>
      </c>
      <c r="C81" s="34" t="s">
        <v>78</v>
      </c>
      <c r="D81" s="35">
        <v>25</v>
      </c>
      <c r="E81" s="35">
        <v>7</v>
      </c>
      <c r="F81" s="54">
        <f t="shared" si="2"/>
        <v>0.78125</v>
      </c>
      <c r="G81" s="54">
        <f t="shared" si="3"/>
        <v>0.21875</v>
      </c>
    </row>
    <row r="82" spans="2:7" s="12" customFormat="1" ht="19.75" customHeight="1" x14ac:dyDescent="0.25">
      <c r="B82" s="34" t="s">
        <v>130</v>
      </c>
      <c r="C82" s="34" t="s">
        <v>79</v>
      </c>
      <c r="D82" s="35">
        <v>13</v>
      </c>
      <c r="E82" s="35">
        <v>66</v>
      </c>
      <c r="F82" s="54">
        <f t="shared" si="2"/>
        <v>0.16455696202531644</v>
      </c>
      <c r="G82" s="54">
        <f t="shared" si="3"/>
        <v>0.83544303797468356</v>
      </c>
    </row>
    <row r="83" spans="2:7" s="12" customFormat="1" ht="19.75" customHeight="1" x14ac:dyDescent="0.25">
      <c r="B83" s="34" t="s">
        <v>130</v>
      </c>
      <c r="C83" s="34" t="s">
        <v>220</v>
      </c>
      <c r="D83" s="35">
        <v>19</v>
      </c>
      <c r="E83" s="35">
        <v>7</v>
      </c>
      <c r="F83" s="54">
        <f t="shared" si="2"/>
        <v>0.73076923076923073</v>
      </c>
      <c r="G83" s="54">
        <f t="shared" si="3"/>
        <v>0.26923076923076922</v>
      </c>
    </row>
    <row r="84" spans="2:7" s="12" customFormat="1" ht="19.75" customHeight="1" x14ac:dyDescent="0.25">
      <c r="B84" s="34" t="s">
        <v>130</v>
      </c>
      <c r="C84" s="34" t="s">
        <v>80</v>
      </c>
      <c r="D84" s="35">
        <v>16</v>
      </c>
      <c r="E84" s="35">
        <v>5</v>
      </c>
      <c r="F84" s="54">
        <f t="shared" si="2"/>
        <v>0.76190476190476186</v>
      </c>
      <c r="G84" s="54">
        <f t="shared" si="3"/>
        <v>0.23809523809523808</v>
      </c>
    </row>
    <row r="85" spans="2:7" s="12" customFormat="1" ht="19.75" customHeight="1" x14ac:dyDescent="0.25">
      <c r="B85" s="34" t="s">
        <v>130</v>
      </c>
      <c r="C85" s="34" t="s">
        <v>81</v>
      </c>
      <c r="D85" s="35">
        <v>43</v>
      </c>
      <c r="E85" s="35">
        <v>21</v>
      </c>
      <c r="F85" s="54">
        <f t="shared" si="2"/>
        <v>0.671875</v>
      </c>
      <c r="G85" s="54">
        <f t="shared" si="3"/>
        <v>0.328125</v>
      </c>
    </row>
    <row r="86" spans="2:7" s="12" customFormat="1" ht="19.75" customHeight="1" x14ac:dyDescent="0.25">
      <c r="B86" s="34" t="s">
        <v>130</v>
      </c>
      <c r="C86" s="34" t="s">
        <v>82</v>
      </c>
      <c r="D86" s="35">
        <v>27</v>
      </c>
      <c r="E86" s="35">
        <v>62</v>
      </c>
      <c r="F86" s="54">
        <f t="shared" si="2"/>
        <v>0.30337078651685395</v>
      </c>
      <c r="G86" s="54">
        <f t="shared" si="3"/>
        <v>0.6966292134831461</v>
      </c>
    </row>
    <row r="87" spans="2:7" s="12" customFormat="1" ht="19.75" customHeight="1" x14ac:dyDescent="0.25">
      <c r="B87" s="34" t="s">
        <v>130</v>
      </c>
      <c r="C87" s="34" t="s">
        <v>83</v>
      </c>
      <c r="D87" s="35">
        <v>10</v>
      </c>
      <c r="E87" s="35">
        <v>38</v>
      </c>
      <c r="F87" s="54">
        <f t="shared" si="2"/>
        <v>0.20833333333333334</v>
      </c>
      <c r="G87" s="54">
        <f t="shared" si="3"/>
        <v>0.79166666666666663</v>
      </c>
    </row>
    <row r="88" spans="2:7" s="12" customFormat="1" ht="19.75" customHeight="1" x14ac:dyDescent="0.25">
      <c r="B88" s="34" t="s">
        <v>130</v>
      </c>
      <c r="C88" s="34" t="s">
        <v>84</v>
      </c>
      <c r="D88" s="35">
        <v>26</v>
      </c>
      <c r="E88" s="35">
        <v>101</v>
      </c>
      <c r="F88" s="54">
        <f t="shared" si="2"/>
        <v>0.20472440944881889</v>
      </c>
      <c r="G88" s="54">
        <f t="shared" si="3"/>
        <v>0.79527559055118113</v>
      </c>
    </row>
    <row r="89" spans="2:7" s="12" customFormat="1" ht="19.75" customHeight="1" x14ac:dyDescent="0.25">
      <c r="B89" s="34" t="s">
        <v>130</v>
      </c>
      <c r="C89" s="34" t="s">
        <v>234</v>
      </c>
      <c r="D89" s="35">
        <v>13</v>
      </c>
      <c r="E89" s="35">
        <v>44</v>
      </c>
      <c r="F89" s="54">
        <f t="shared" si="2"/>
        <v>0.22807017543859648</v>
      </c>
      <c r="G89" s="54">
        <f t="shared" si="3"/>
        <v>0.77192982456140347</v>
      </c>
    </row>
    <row r="90" spans="2:7" s="12" customFormat="1" ht="19.75" customHeight="1" x14ac:dyDescent="0.25">
      <c r="B90" s="34" t="s">
        <v>130</v>
      </c>
      <c r="C90" s="34" t="s">
        <v>90</v>
      </c>
      <c r="D90" s="35">
        <v>33</v>
      </c>
      <c r="E90" s="35">
        <v>68</v>
      </c>
      <c r="F90" s="54">
        <f t="shared" si="2"/>
        <v>0.32673267326732675</v>
      </c>
      <c r="G90" s="54">
        <f t="shared" si="3"/>
        <v>0.67326732673267331</v>
      </c>
    </row>
    <row r="91" spans="2:7" s="12" customFormat="1" ht="19.75" customHeight="1" x14ac:dyDescent="0.25">
      <c r="B91" s="34" t="s">
        <v>130</v>
      </c>
      <c r="C91" s="34" t="s">
        <v>91</v>
      </c>
      <c r="D91" s="35">
        <v>54</v>
      </c>
      <c r="E91" s="35">
        <v>14</v>
      </c>
      <c r="F91" s="54">
        <f t="shared" si="2"/>
        <v>0.79411764705882348</v>
      </c>
      <c r="G91" s="54">
        <f t="shared" si="3"/>
        <v>0.20588235294117646</v>
      </c>
    </row>
    <row r="92" spans="2:7" s="12" customFormat="1" ht="19.75" customHeight="1" x14ac:dyDescent="0.25">
      <c r="B92" s="34" t="s">
        <v>130</v>
      </c>
      <c r="C92" s="34" t="s">
        <v>92</v>
      </c>
      <c r="D92" s="35">
        <v>17</v>
      </c>
      <c r="E92" s="35">
        <v>3</v>
      </c>
      <c r="F92" s="54">
        <f t="shared" si="2"/>
        <v>0.85</v>
      </c>
      <c r="G92" s="54">
        <f t="shared" si="3"/>
        <v>0.15</v>
      </c>
    </row>
    <row r="93" spans="2:7" s="12" customFormat="1" ht="19.75" customHeight="1" x14ac:dyDescent="0.25">
      <c r="B93" s="34" t="s">
        <v>130</v>
      </c>
      <c r="C93" s="34" t="s">
        <v>245</v>
      </c>
      <c r="D93" s="35">
        <v>7</v>
      </c>
      <c r="E93" s="35">
        <v>4</v>
      </c>
      <c r="F93" s="54">
        <f t="shared" si="2"/>
        <v>0.63636363636363635</v>
      </c>
      <c r="G93" s="54">
        <f t="shared" si="3"/>
        <v>0.36363636363636365</v>
      </c>
    </row>
    <row r="94" spans="2:7" s="12" customFormat="1" ht="19.75" customHeight="1" x14ac:dyDescent="0.25">
      <c r="B94" s="34" t="s">
        <v>130</v>
      </c>
      <c r="C94" s="34" t="s">
        <v>93</v>
      </c>
      <c r="D94" s="35">
        <v>16</v>
      </c>
      <c r="E94" s="35">
        <v>68</v>
      </c>
      <c r="F94" s="54">
        <f t="shared" si="2"/>
        <v>0.19047619047619047</v>
      </c>
      <c r="G94" s="54">
        <f t="shared" si="3"/>
        <v>0.80952380952380953</v>
      </c>
    </row>
    <row r="95" spans="2:7" s="12" customFormat="1" ht="19.75" customHeight="1" x14ac:dyDescent="0.25">
      <c r="B95" s="34" t="s">
        <v>130</v>
      </c>
      <c r="C95" s="34" t="s">
        <v>94</v>
      </c>
      <c r="D95" s="35">
        <v>135</v>
      </c>
      <c r="E95" s="35">
        <v>28</v>
      </c>
      <c r="F95" s="54">
        <f t="shared" si="2"/>
        <v>0.82822085889570551</v>
      </c>
      <c r="G95" s="54">
        <f t="shared" si="3"/>
        <v>0.17177914110429449</v>
      </c>
    </row>
    <row r="96" spans="2:7" s="12" customFormat="1" ht="19.75" customHeight="1" x14ac:dyDescent="0.25">
      <c r="B96" s="34" t="s">
        <v>130</v>
      </c>
      <c r="C96" s="34" t="s">
        <v>95</v>
      </c>
      <c r="D96" s="35">
        <v>79</v>
      </c>
      <c r="E96" s="35">
        <v>28</v>
      </c>
      <c r="F96" s="54">
        <f t="shared" si="2"/>
        <v>0.73831775700934577</v>
      </c>
      <c r="G96" s="54">
        <f t="shared" si="3"/>
        <v>0.26168224299065418</v>
      </c>
    </row>
    <row r="97" spans="2:7" s="12" customFormat="1" ht="19.75" customHeight="1" x14ac:dyDescent="0.25">
      <c r="B97" s="34" t="s">
        <v>130</v>
      </c>
      <c r="C97" s="34" t="s">
        <v>96</v>
      </c>
      <c r="D97" s="35">
        <v>61</v>
      </c>
      <c r="E97" s="35">
        <v>31</v>
      </c>
      <c r="F97" s="54">
        <f t="shared" si="2"/>
        <v>0.66304347826086951</v>
      </c>
      <c r="G97" s="54">
        <f t="shared" si="3"/>
        <v>0.33695652173913043</v>
      </c>
    </row>
    <row r="98" spans="2:7" s="12" customFormat="1" ht="19.75" customHeight="1" x14ac:dyDescent="0.25">
      <c r="B98" s="34" t="s">
        <v>130</v>
      </c>
      <c r="C98" s="34" t="s">
        <v>97</v>
      </c>
      <c r="D98" s="35">
        <v>18</v>
      </c>
      <c r="E98" s="35">
        <v>12</v>
      </c>
      <c r="F98" s="54">
        <f t="shared" si="2"/>
        <v>0.6</v>
      </c>
      <c r="G98" s="54">
        <f t="shared" si="3"/>
        <v>0.4</v>
      </c>
    </row>
    <row r="99" spans="2:7" s="12" customFormat="1" ht="19.75" customHeight="1" x14ac:dyDescent="0.25">
      <c r="B99" s="34" t="s">
        <v>130</v>
      </c>
      <c r="C99" s="34" t="s">
        <v>98</v>
      </c>
      <c r="D99" s="35">
        <v>32</v>
      </c>
      <c r="E99" s="35">
        <v>25</v>
      </c>
      <c r="F99" s="54">
        <f t="shared" si="2"/>
        <v>0.56140350877192979</v>
      </c>
      <c r="G99" s="54">
        <f t="shared" si="3"/>
        <v>0.43859649122807015</v>
      </c>
    </row>
    <row r="100" spans="2:7" s="12" customFormat="1" ht="19.75" customHeight="1" x14ac:dyDescent="0.25">
      <c r="B100" s="34" t="s">
        <v>130</v>
      </c>
      <c r="C100" s="34" t="s">
        <v>99</v>
      </c>
      <c r="D100" s="35">
        <v>57</v>
      </c>
      <c r="E100" s="35">
        <v>30</v>
      </c>
      <c r="F100" s="54">
        <f t="shared" si="2"/>
        <v>0.65517241379310343</v>
      </c>
      <c r="G100" s="54">
        <f t="shared" si="3"/>
        <v>0.34482758620689657</v>
      </c>
    </row>
    <row r="101" spans="2:7" s="12" customFormat="1" ht="19.75" customHeight="1" x14ac:dyDescent="0.25">
      <c r="B101" s="34" t="s">
        <v>130</v>
      </c>
      <c r="C101" s="34" t="s">
        <v>100</v>
      </c>
      <c r="D101" s="35">
        <v>36</v>
      </c>
      <c r="E101" s="35">
        <v>14</v>
      </c>
      <c r="F101" s="54">
        <f t="shared" si="2"/>
        <v>0.72</v>
      </c>
      <c r="G101" s="54">
        <f t="shared" si="3"/>
        <v>0.28000000000000003</v>
      </c>
    </row>
    <row r="102" spans="2:7" s="12" customFormat="1" ht="19.75" customHeight="1" x14ac:dyDescent="0.25">
      <c r="B102" s="34" t="s">
        <v>130</v>
      </c>
      <c r="C102" s="34" t="s">
        <v>101</v>
      </c>
      <c r="D102" s="35">
        <v>15</v>
      </c>
      <c r="E102" s="35">
        <v>10</v>
      </c>
      <c r="F102" s="54">
        <f t="shared" si="2"/>
        <v>0.6</v>
      </c>
      <c r="G102" s="54">
        <f t="shared" si="3"/>
        <v>0.4</v>
      </c>
    </row>
    <row r="103" spans="2:7" s="12" customFormat="1" ht="19.75" customHeight="1" x14ac:dyDescent="0.25">
      <c r="B103" s="34" t="s">
        <v>130</v>
      </c>
      <c r="C103" s="34" t="s">
        <v>102</v>
      </c>
      <c r="D103" s="35">
        <v>49</v>
      </c>
      <c r="E103" s="35">
        <v>27</v>
      </c>
      <c r="F103" s="54">
        <f t="shared" si="2"/>
        <v>0.64473684210526316</v>
      </c>
      <c r="G103" s="54">
        <f t="shared" si="3"/>
        <v>0.35526315789473684</v>
      </c>
    </row>
    <row r="104" spans="2:7" s="12" customFormat="1" ht="19.75" customHeight="1" x14ac:dyDescent="0.25">
      <c r="B104" s="34" t="s">
        <v>130</v>
      </c>
      <c r="C104" s="34" t="s">
        <v>276</v>
      </c>
      <c r="D104" s="35">
        <v>13</v>
      </c>
      <c r="E104" s="35">
        <v>7</v>
      </c>
      <c r="F104" s="54">
        <f t="shared" si="2"/>
        <v>0.65</v>
      </c>
      <c r="G104" s="54">
        <f t="shared" si="3"/>
        <v>0.35</v>
      </c>
    </row>
    <row r="105" spans="2:7" s="12" customFormat="1" ht="19.75" customHeight="1" x14ac:dyDescent="0.25">
      <c r="B105" s="34" t="s">
        <v>130</v>
      </c>
      <c r="C105" s="34" t="s">
        <v>278</v>
      </c>
      <c r="D105" s="35">
        <v>16</v>
      </c>
      <c r="E105" s="35">
        <v>45</v>
      </c>
      <c r="F105" s="54">
        <f t="shared" si="2"/>
        <v>0.26229508196721313</v>
      </c>
      <c r="G105" s="54">
        <f t="shared" si="3"/>
        <v>0.73770491803278693</v>
      </c>
    </row>
    <row r="106" spans="2:7" s="12" customFormat="1" ht="19.75" customHeight="1" x14ac:dyDescent="0.25">
      <c r="B106" s="34" t="s">
        <v>130</v>
      </c>
      <c r="C106" s="34" t="s">
        <v>280</v>
      </c>
      <c r="D106" s="35">
        <v>19</v>
      </c>
      <c r="E106" s="35">
        <v>29</v>
      </c>
      <c r="F106" s="54">
        <f t="shared" si="2"/>
        <v>0.39583333333333331</v>
      </c>
      <c r="G106" s="54">
        <f t="shared" si="3"/>
        <v>0.60416666666666663</v>
      </c>
    </row>
    <row r="107" spans="2:7" s="12" customFormat="1" ht="19.75" customHeight="1" x14ac:dyDescent="0.25">
      <c r="B107" s="34" t="s">
        <v>130</v>
      </c>
      <c r="C107" s="34" t="s">
        <v>106</v>
      </c>
      <c r="D107" s="35">
        <v>9</v>
      </c>
      <c r="E107" s="35">
        <v>4</v>
      </c>
      <c r="F107" s="54">
        <f t="shared" si="2"/>
        <v>0.69230769230769229</v>
      </c>
      <c r="G107" s="54">
        <f t="shared" si="3"/>
        <v>0.30769230769230771</v>
      </c>
    </row>
    <row r="108" spans="2:7" s="12" customFormat="1" ht="25.5" customHeight="1" x14ac:dyDescent="0.25"/>
    <row r="109" spans="2:7" s="12" customFormat="1" ht="24" customHeight="1" x14ac:dyDescent="0.35">
      <c r="B109" s="208" t="s">
        <v>2602</v>
      </c>
      <c r="C109" s="208"/>
      <c r="D109" s="208"/>
      <c r="E109" s="208"/>
      <c r="F109" s="208"/>
      <c r="G109" s="208"/>
    </row>
    <row r="110" spans="2:7" s="12" customFormat="1" ht="24" customHeight="1" x14ac:dyDescent="0.25">
      <c r="B110" s="52"/>
      <c r="C110" s="52"/>
      <c r="D110" s="37" t="s">
        <v>637</v>
      </c>
      <c r="E110" s="37" t="s">
        <v>638</v>
      </c>
      <c r="F110" s="38" t="s">
        <v>635</v>
      </c>
      <c r="G110" s="33" t="s">
        <v>636</v>
      </c>
    </row>
    <row r="111" spans="2:7" s="12" customFormat="1" ht="19.75" customHeight="1" x14ac:dyDescent="0.25">
      <c r="B111" s="34" t="s">
        <v>108</v>
      </c>
      <c r="C111" s="34" t="s">
        <v>109</v>
      </c>
      <c r="D111" s="35">
        <v>296</v>
      </c>
      <c r="E111" s="35">
        <v>55</v>
      </c>
      <c r="F111" s="54">
        <f>D111/(D111+E111)</f>
        <v>0.84330484330484334</v>
      </c>
      <c r="G111" s="54">
        <f>E111/(D111+E111)</f>
        <v>0.15669515669515668</v>
      </c>
    </row>
    <row r="112" spans="2:7" s="12" customFormat="1" ht="19.75" customHeight="1" x14ac:dyDescent="0.25">
      <c r="B112" s="34" t="s">
        <v>108</v>
      </c>
      <c r="C112" s="34" t="s">
        <v>117</v>
      </c>
      <c r="D112" s="35">
        <v>78</v>
      </c>
      <c r="E112" s="35">
        <v>78</v>
      </c>
      <c r="F112" s="54">
        <f t="shared" ref="F112:F175" si="4">D112/(D112+E112)</f>
        <v>0.5</v>
      </c>
      <c r="G112" s="54">
        <f t="shared" ref="G112:G175" si="5">E112/(D112+E112)</f>
        <v>0.5</v>
      </c>
    </row>
    <row r="113" spans="2:7" s="12" customFormat="1" ht="19.75" customHeight="1" x14ac:dyDescent="0.25">
      <c r="B113" s="34" t="s">
        <v>108</v>
      </c>
      <c r="C113" s="34" t="s">
        <v>88</v>
      </c>
      <c r="D113" s="35">
        <v>18</v>
      </c>
      <c r="E113" s="35">
        <v>3</v>
      </c>
      <c r="F113" s="54">
        <f t="shared" si="4"/>
        <v>0.8571428571428571</v>
      </c>
      <c r="G113" s="54">
        <f t="shared" si="5"/>
        <v>0.14285714285714285</v>
      </c>
    </row>
    <row r="114" spans="2:7" s="12" customFormat="1" ht="19.75" customHeight="1" x14ac:dyDescent="0.25">
      <c r="B114" s="34" t="s">
        <v>108</v>
      </c>
      <c r="C114" s="34" t="s">
        <v>128</v>
      </c>
      <c r="D114" s="35">
        <v>68</v>
      </c>
      <c r="E114" s="35">
        <v>29</v>
      </c>
      <c r="F114" s="54">
        <f t="shared" si="4"/>
        <v>0.7010309278350515</v>
      </c>
      <c r="G114" s="54">
        <f t="shared" si="5"/>
        <v>0.29896907216494845</v>
      </c>
    </row>
    <row r="115" spans="2:7" s="12" customFormat="1" ht="19.75" customHeight="1" x14ac:dyDescent="0.25">
      <c r="B115" s="34" t="s">
        <v>130</v>
      </c>
      <c r="C115" s="34" t="s">
        <v>47</v>
      </c>
      <c r="D115" s="35">
        <v>23</v>
      </c>
      <c r="E115" s="35">
        <v>15</v>
      </c>
      <c r="F115" s="54">
        <f t="shared" si="4"/>
        <v>0.60526315789473684</v>
      </c>
      <c r="G115" s="54">
        <f t="shared" si="5"/>
        <v>0.39473684210526316</v>
      </c>
    </row>
    <row r="116" spans="2:7" s="12" customFormat="1" ht="19.75" customHeight="1" x14ac:dyDescent="0.25">
      <c r="B116" s="34" t="s">
        <v>130</v>
      </c>
      <c r="C116" s="34" t="s">
        <v>48</v>
      </c>
      <c r="D116" s="35">
        <v>25</v>
      </c>
      <c r="E116" s="35">
        <v>12</v>
      </c>
      <c r="F116" s="54">
        <f t="shared" si="4"/>
        <v>0.67567567567567566</v>
      </c>
      <c r="G116" s="54">
        <f t="shared" si="5"/>
        <v>0.32432432432432434</v>
      </c>
    </row>
    <row r="117" spans="2:7" s="12" customFormat="1" ht="19.75" customHeight="1" x14ac:dyDescent="0.25">
      <c r="B117" s="34" t="s">
        <v>130</v>
      </c>
      <c r="C117" s="34" t="s">
        <v>49</v>
      </c>
      <c r="D117" s="35">
        <v>14</v>
      </c>
      <c r="E117" s="35">
        <v>7</v>
      </c>
      <c r="F117" s="54">
        <f t="shared" si="4"/>
        <v>0.66666666666666663</v>
      </c>
      <c r="G117" s="54">
        <f t="shared" si="5"/>
        <v>0.33333333333333331</v>
      </c>
    </row>
    <row r="118" spans="2:7" s="12" customFormat="1" ht="19.75" customHeight="1" x14ac:dyDescent="0.25">
      <c r="B118" s="34" t="s">
        <v>130</v>
      </c>
      <c r="C118" s="34" t="s">
        <v>50</v>
      </c>
      <c r="D118" s="35">
        <v>30</v>
      </c>
      <c r="E118" s="35">
        <v>22</v>
      </c>
      <c r="F118" s="54">
        <f t="shared" si="4"/>
        <v>0.57692307692307687</v>
      </c>
      <c r="G118" s="54">
        <f t="shared" si="5"/>
        <v>0.42307692307692307</v>
      </c>
    </row>
    <row r="119" spans="2:7" s="12" customFormat="1" ht="19.75" customHeight="1" x14ac:dyDescent="0.25">
      <c r="B119" s="34" t="s">
        <v>130</v>
      </c>
      <c r="C119" s="34" t="s">
        <v>51</v>
      </c>
      <c r="D119" s="35">
        <v>8</v>
      </c>
      <c r="E119" s="35">
        <v>8</v>
      </c>
      <c r="F119" s="54">
        <f t="shared" si="4"/>
        <v>0.5</v>
      </c>
      <c r="G119" s="54">
        <f t="shared" si="5"/>
        <v>0.5</v>
      </c>
    </row>
    <row r="120" spans="2:7" s="12" customFormat="1" ht="19.75" customHeight="1" x14ac:dyDescent="0.25">
      <c r="B120" s="34" t="s">
        <v>130</v>
      </c>
      <c r="C120" s="34" t="s">
        <v>52</v>
      </c>
      <c r="D120" s="35">
        <v>52</v>
      </c>
      <c r="E120" s="35">
        <v>30</v>
      </c>
      <c r="F120" s="54">
        <f t="shared" si="4"/>
        <v>0.63414634146341464</v>
      </c>
      <c r="G120" s="54">
        <f t="shared" si="5"/>
        <v>0.36585365853658536</v>
      </c>
    </row>
    <row r="121" spans="2:7" s="12" customFormat="1" ht="19.75" customHeight="1" x14ac:dyDescent="0.25">
      <c r="B121" s="34" t="s">
        <v>130</v>
      </c>
      <c r="C121" s="34" t="s">
        <v>53</v>
      </c>
      <c r="D121" s="35">
        <v>45</v>
      </c>
      <c r="E121" s="35">
        <v>19</v>
      </c>
      <c r="F121" s="54">
        <f t="shared" si="4"/>
        <v>0.703125</v>
      </c>
      <c r="G121" s="54">
        <f t="shared" si="5"/>
        <v>0.296875</v>
      </c>
    </row>
    <row r="122" spans="2:7" s="12" customFormat="1" ht="19.75" customHeight="1" x14ac:dyDescent="0.25">
      <c r="B122" s="34" t="s">
        <v>130</v>
      </c>
      <c r="C122" s="34" t="s">
        <v>54</v>
      </c>
      <c r="D122" s="35">
        <v>75</v>
      </c>
      <c r="E122" s="35">
        <v>70</v>
      </c>
      <c r="F122" s="54">
        <f t="shared" si="4"/>
        <v>0.51724137931034486</v>
      </c>
      <c r="G122" s="54">
        <f t="shared" si="5"/>
        <v>0.48275862068965519</v>
      </c>
    </row>
    <row r="123" spans="2:7" s="12" customFormat="1" ht="19.75" customHeight="1" x14ac:dyDescent="0.25">
      <c r="B123" s="34" t="s">
        <v>130</v>
      </c>
      <c r="C123" s="34" t="s">
        <v>149</v>
      </c>
      <c r="D123" s="35">
        <v>17</v>
      </c>
      <c r="E123" s="35">
        <v>15</v>
      </c>
      <c r="F123" s="54">
        <f t="shared" si="4"/>
        <v>0.53125</v>
      </c>
      <c r="G123" s="54">
        <f t="shared" si="5"/>
        <v>0.46875</v>
      </c>
    </row>
    <row r="124" spans="2:7" s="12" customFormat="1" ht="19.75" customHeight="1" x14ac:dyDescent="0.25">
      <c r="B124" s="34" t="s">
        <v>130</v>
      </c>
      <c r="C124" s="34" t="s">
        <v>151</v>
      </c>
      <c r="D124" s="35">
        <v>27</v>
      </c>
      <c r="E124" s="35">
        <v>25</v>
      </c>
      <c r="F124" s="54">
        <f t="shared" si="4"/>
        <v>0.51923076923076927</v>
      </c>
      <c r="G124" s="54">
        <f t="shared" si="5"/>
        <v>0.48076923076923078</v>
      </c>
    </row>
    <row r="125" spans="2:7" s="12" customFormat="1" ht="19.75" customHeight="1" x14ac:dyDescent="0.25">
      <c r="B125" s="34" t="s">
        <v>130</v>
      </c>
      <c r="C125" s="34" t="s">
        <v>57</v>
      </c>
      <c r="D125" s="35">
        <v>13</v>
      </c>
      <c r="E125" s="35">
        <v>3</v>
      </c>
      <c r="F125" s="54">
        <f t="shared" si="4"/>
        <v>0.8125</v>
      </c>
      <c r="G125" s="54">
        <f t="shared" si="5"/>
        <v>0.1875</v>
      </c>
    </row>
    <row r="126" spans="2:7" s="12" customFormat="1" ht="19.75" customHeight="1" x14ac:dyDescent="0.25">
      <c r="B126" s="34" t="s">
        <v>130</v>
      </c>
      <c r="C126" s="34" t="s">
        <v>58</v>
      </c>
      <c r="D126" s="35">
        <v>22</v>
      </c>
      <c r="E126" s="35">
        <v>5</v>
      </c>
      <c r="F126" s="54">
        <f t="shared" si="4"/>
        <v>0.81481481481481477</v>
      </c>
      <c r="G126" s="54">
        <f t="shared" si="5"/>
        <v>0.18518518518518517</v>
      </c>
    </row>
    <row r="127" spans="2:7" s="12" customFormat="1" ht="19.75" customHeight="1" x14ac:dyDescent="0.25">
      <c r="B127" s="34" t="s">
        <v>130</v>
      </c>
      <c r="C127" s="34" t="s">
        <v>59</v>
      </c>
      <c r="D127" s="35">
        <v>115</v>
      </c>
      <c r="E127" s="35">
        <v>47</v>
      </c>
      <c r="F127" s="54">
        <f t="shared" si="4"/>
        <v>0.70987654320987659</v>
      </c>
      <c r="G127" s="54">
        <f t="shared" si="5"/>
        <v>0.29012345679012347</v>
      </c>
    </row>
    <row r="128" spans="2:7" s="12" customFormat="1" ht="19.75" customHeight="1" x14ac:dyDescent="0.25">
      <c r="B128" s="34" t="s">
        <v>130</v>
      </c>
      <c r="C128" s="34" t="s">
        <v>60</v>
      </c>
      <c r="D128" s="35">
        <v>27</v>
      </c>
      <c r="E128" s="35">
        <v>18</v>
      </c>
      <c r="F128" s="54">
        <f t="shared" si="4"/>
        <v>0.6</v>
      </c>
      <c r="G128" s="54">
        <f t="shared" si="5"/>
        <v>0.4</v>
      </c>
    </row>
    <row r="129" spans="2:7" s="12" customFormat="1" ht="19.75" customHeight="1" x14ac:dyDescent="0.25">
      <c r="B129" s="34" t="s">
        <v>130</v>
      </c>
      <c r="C129" s="34" t="s">
        <v>61</v>
      </c>
      <c r="D129" s="35">
        <v>52</v>
      </c>
      <c r="E129" s="35">
        <v>19</v>
      </c>
      <c r="F129" s="54">
        <f t="shared" si="4"/>
        <v>0.73239436619718312</v>
      </c>
      <c r="G129" s="54">
        <f t="shared" si="5"/>
        <v>0.26760563380281688</v>
      </c>
    </row>
    <row r="130" spans="2:7" s="12" customFormat="1" ht="19.75" customHeight="1" x14ac:dyDescent="0.25">
      <c r="B130" s="34" t="s">
        <v>130</v>
      </c>
      <c r="C130" s="34" t="s">
        <v>62</v>
      </c>
      <c r="D130" s="35">
        <v>24</v>
      </c>
      <c r="E130" s="35">
        <v>9</v>
      </c>
      <c r="F130" s="54">
        <f t="shared" si="4"/>
        <v>0.72727272727272729</v>
      </c>
      <c r="G130" s="54">
        <f t="shared" si="5"/>
        <v>0.27272727272727271</v>
      </c>
    </row>
    <row r="131" spans="2:7" s="12" customFormat="1" ht="19.75" customHeight="1" x14ac:dyDescent="0.25">
      <c r="B131" s="34" t="s">
        <v>130</v>
      </c>
      <c r="C131" s="34" t="s">
        <v>63</v>
      </c>
      <c r="D131" s="35">
        <v>119</v>
      </c>
      <c r="E131" s="35">
        <v>24</v>
      </c>
      <c r="F131" s="54">
        <f t="shared" si="4"/>
        <v>0.83216783216783219</v>
      </c>
      <c r="G131" s="54">
        <f t="shared" si="5"/>
        <v>0.16783216783216784</v>
      </c>
    </row>
    <row r="132" spans="2:7" s="12" customFormat="1" ht="19.75" customHeight="1" x14ac:dyDescent="0.25">
      <c r="B132" s="34" t="s">
        <v>130</v>
      </c>
      <c r="C132" s="34" t="s">
        <v>64</v>
      </c>
      <c r="D132" s="35">
        <v>91</v>
      </c>
      <c r="E132" s="35">
        <v>27</v>
      </c>
      <c r="F132" s="54">
        <f t="shared" si="4"/>
        <v>0.77118644067796616</v>
      </c>
      <c r="G132" s="54">
        <f t="shared" si="5"/>
        <v>0.2288135593220339</v>
      </c>
    </row>
    <row r="133" spans="2:7" s="12" customFormat="1" ht="19.75" customHeight="1" x14ac:dyDescent="0.25">
      <c r="B133" s="34" t="s">
        <v>130</v>
      </c>
      <c r="C133" s="34" t="s">
        <v>65</v>
      </c>
      <c r="D133" s="35">
        <v>56</v>
      </c>
      <c r="E133" s="35">
        <v>41</v>
      </c>
      <c r="F133" s="54">
        <f t="shared" si="4"/>
        <v>0.57731958762886593</v>
      </c>
      <c r="G133" s="54">
        <f t="shared" si="5"/>
        <v>0.42268041237113402</v>
      </c>
    </row>
    <row r="134" spans="2:7" s="12" customFormat="1" ht="19.75" customHeight="1" x14ac:dyDescent="0.25">
      <c r="B134" s="34" t="s">
        <v>130</v>
      </c>
      <c r="C134" s="34" t="s">
        <v>66</v>
      </c>
      <c r="D134" s="35">
        <v>40</v>
      </c>
      <c r="E134" s="35">
        <v>15</v>
      </c>
      <c r="F134" s="54">
        <f t="shared" si="4"/>
        <v>0.72727272727272729</v>
      </c>
      <c r="G134" s="54">
        <f t="shared" si="5"/>
        <v>0.27272727272727271</v>
      </c>
    </row>
    <row r="135" spans="2:7" s="12" customFormat="1" ht="19.75" customHeight="1" x14ac:dyDescent="0.25">
      <c r="B135" s="34" t="s">
        <v>130</v>
      </c>
      <c r="C135" s="34" t="s">
        <v>67</v>
      </c>
      <c r="D135" s="35">
        <v>44</v>
      </c>
      <c r="E135" s="35">
        <v>35</v>
      </c>
      <c r="F135" s="54">
        <f t="shared" si="4"/>
        <v>0.55696202531645567</v>
      </c>
      <c r="G135" s="54">
        <f t="shared" si="5"/>
        <v>0.44303797468354428</v>
      </c>
    </row>
    <row r="136" spans="2:7" s="12" customFormat="1" ht="19.75" customHeight="1" x14ac:dyDescent="0.25">
      <c r="B136" s="34" t="s">
        <v>130</v>
      </c>
      <c r="C136" s="34" t="s">
        <v>68</v>
      </c>
      <c r="D136" s="35">
        <v>33</v>
      </c>
      <c r="E136" s="35">
        <v>35</v>
      </c>
      <c r="F136" s="54">
        <f t="shared" si="4"/>
        <v>0.48529411764705882</v>
      </c>
      <c r="G136" s="54">
        <f t="shared" si="5"/>
        <v>0.51470588235294112</v>
      </c>
    </row>
    <row r="137" spans="2:7" s="12" customFormat="1" ht="19.75" customHeight="1" x14ac:dyDescent="0.25">
      <c r="B137" s="34" t="s">
        <v>130</v>
      </c>
      <c r="C137" s="34" t="s">
        <v>69</v>
      </c>
      <c r="D137" s="35">
        <v>8</v>
      </c>
      <c r="E137" s="35">
        <v>16</v>
      </c>
      <c r="F137" s="54">
        <f t="shared" si="4"/>
        <v>0.33333333333333331</v>
      </c>
      <c r="G137" s="54">
        <f t="shared" si="5"/>
        <v>0.66666666666666663</v>
      </c>
    </row>
    <row r="138" spans="2:7" s="12" customFormat="1" ht="19.75" customHeight="1" x14ac:dyDescent="0.25">
      <c r="B138" s="34" t="s">
        <v>130</v>
      </c>
      <c r="C138" s="34" t="s">
        <v>70</v>
      </c>
      <c r="D138" s="35">
        <v>9</v>
      </c>
      <c r="E138" s="35">
        <v>17</v>
      </c>
      <c r="F138" s="54">
        <f t="shared" si="4"/>
        <v>0.34615384615384615</v>
      </c>
      <c r="G138" s="54">
        <f t="shared" si="5"/>
        <v>0.65384615384615385</v>
      </c>
    </row>
    <row r="139" spans="2:7" s="12" customFormat="1" ht="19.75" customHeight="1" x14ac:dyDescent="0.25">
      <c r="B139" s="34" t="s">
        <v>130</v>
      </c>
      <c r="C139" s="34" t="s">
        <v>71</v>
      </c>
      <c r="D139" s="35">
        <v>12</v>
      </c>
      <c r="E139" s="35">
        <v>10</v>
      </c>
      <c r="F139" s="54">
        <f t="shared" si="4"/>
        <v>0.54545454545454541</v>
      </c>
      <c r="G139" s="54">
        <f t="shared" si="5"/>
        <v>0.45454545454545453</v>
      </c>
    </row>
    <row r="140" spans="2:7" s="12" customFormat="1" ht="19.75" customHeight="1" x14ac:dyDescent="0.25">
      <c r="B140" s="34" t="s">
        <v>130</v>
      </c>
      <c r="C140" s="34" t="s">
        <v>401</v>
      </c>
      <c r="D140" s="35">
        <v>1</v>
      </c>
      <c r="E140" s="35">
        <v>8</v>
      </c>
      <c r="F140" s="54">
        <f t="shared" si="4"/>
        <v>0.1111111111111111</v>
      </c>
      <c r="G140" s="54">
        <f t="shared" si="5"/>
        <v>0.88888888888888884</v>
      </c>
    </row>
    <row r="141" spans="2:7" s="12" customFormat="1" ht="19.75" customHeight="1" x14ac:dyDescent="0.25">
      <c r="B141" s="34" t="s">
        <v>130</v>
      </c>
      <c r="C141" s="34" t="s">
        <v>72</v>
      </c>
      <c r="D141" s="35">
        <v>58</v>
      </c>
      <c r="E141" s="35">
        <v>12</v>
      </c>
      <c r="F141" s="54">
        <f t="shared" si="4"/>
        <v>0.82857142857142863</v>
      </c>
      <c r="G141" s="54">
        <f t="shared" si="5"/>
        <v>0.17142857142857143</v>
      </c>
    </row>
    <row r="142" spans="2:7" s="12" customFormat="1" ht="19.75" customHeight="1" x14ac:dyDescent="0.25">
      <c r="B142" s="34" t="s">
        <v>130</v>
      </c>
      <c r="C142" s="34" t="s">
        <v>73</v>
      </c>
      <c r="D142" s="35">
        <v>13</v>
      </c>
      <c r="E142" s="35">
        <v>7</v>
      </c>
      <c r="F142" s="54">
        <f t="shared" si="4"/>
        <v>0.65</v>
      </c>
      <c r="G142" s="54">
        <f t="shared" si="5"/>
        <v>0.35</v>
      </c>
    </row>
    <row r="143" spans="2:7" s="12" customFormat="1" ht="19.75" customHeight="1" x14ac:dyDescent="0.25">
      <c r="B143" s="34" t="s">
        <v>130</v>
      </c>
      <c r="C143" s="34" t="s">
        <v>74</v>
      </c>
      <c r="D143" s="35">
        <v>18</v>
      </c>
      <c r="E143" s="35">
        <v>124</v>
      </c>
      <c r="F143" s="54">
        <f t="shared" si="4"/>
        <v>0.12676056338028169</v>
      </c>
      <c r="G143" s="54">
        <f t="shared" si="5"/>
        <v>0.87323943661971826</v>
      </c>
    </row>
    <row r="144" spans="2:7" s="12" customFormat="1" ht="19.75" customHeight="1" x14ac:dyDescent="0.25">
      <c r="B144" s="34" t="s">
        <v>130</v>
      </c>
      <c r="C144" s="34" t="s">
        <v>75</v>
      </c>
      <c r="D144" s="35">
        <v>9</v>
      </c>
      <c r="E144" s="35">
        <v>3</v>
      </c>
      <c r="F144" s="54">
        <f t="shared" si="4"/>
        <v>0.75</v>
      </c>
      <c r="G144" s="54">
        <f t="shared" si="5"/>
        <v>0.25</v>
      </c>
    </row>
    <row r="145" spans="2:7" s="12" customFormat="1" ht="19.75" customHeight="1" x14ac:dyDescent="0.25">
      <c r="B145" s="34" t="s">
        <v>130</v>
      </c>
      <c r="C145" s="34" t="s">
        <v>76</v>
      </c>
      <c r="D145" s="35">
        <v>31</v>
      </c>
      <c r="E145" s="35">
        <v>104</v>
      </c>
      <c r="F145" s="54">
        <f t="shared" si="4"/>
        <v>0.22962962962962963</v>
      </c>
      <c r="G145" s="54">
        <f t="shared" si="5"/>
        <v>0.77037037037037037</v>
      </c>
    </row>
    <row r="146" spans="2:7" s="12" customFormat="1" ht="19.75" customHeight="1" x14ac:dyDescent="0.25">
      <c r="B146" s="34" t="s">
        <v>130</v>
      </c>
      <c r="C146" s="34" t="s">
        <v>77</v>
      </c>
      <c r="D146" s="35">
        <v>7</v>
      </c>
      <c r="E146" s="35">
        <v>23</v>
      </c>
      <c r="F146" s="54">
        <f t="shared" si="4"/>
        <v>0.23333333333333334</v>
      </c>
      <c r="G146" s="54">
        <f t="shared" si="5"/>
        <v>0.76666666666666672</v>
      </c>
    </row>
    <row r="147" spans="2:7" s="12" customFormat="1" ht="19.75" customHeight="1" x14ac:dyDescent="0.25">
      <c r="B147" s="34" t="s">
        <v>130</v>
      </c>
      <c r="C147" s="34" t="s">
        <v>78</v>
      </c>
      <c r="D147" s="35">
        <v>31</v>
      </c>
      <c r="E147" s="35">
        <v>7</v>
      </c>
      <c r="F147" s="54">
        <f t="shared" si="4"/>
        <v>0.81578947368421051</v>
      </c>
      <c r="G147" s="54">
        <f t="shared" si="5"/>
        <v>0.18421052631578946</v>
      </c>
    </row>
    <row r="148" spans="2:7" s="12" customFormat="1" ht="19.75" customHeight="1" x14ac:dyDescent="0.25">
      <c r="B148" s="34" t="s">
        <v>130</v>
      </c>
      <c r="C148" s="34" t="s">
        <v>79</v>
      </c>
      <c r="D148" s="35">
        <v>24</v>
      </c>
      <c r="E148" s="35">
        <v>87</v>
      </c>
      <c r="F148" s="54">
        <f t="shared" si="4"/>
        <v>0.21621621621621623</v>
      </c>
      <c r="G148" s="54">
        <f t="shared" si="5"/>
        <v>0.78378378378378377</v>
      </c>
    </row>
    <row r="149" spans="2:7" s="12" customFormat="1" ht="19.75" customHeight="1" x14ac:dyDescent="0.25">
      <c r="B149" s="34" t="s">
        <v>130</v>
      </c>
      <c r="C149" s="34" t="s">
        <v>402</v>
      </c>
      <c r="D149" s="35">
        <v>61</v>
      </c>
      <c r="E149" s="35">
        <v>34</v>
      </c>
      <c r="F149" s="54">
        <f t="shared" si="4"/>
        <v>0.64210526315789473</v>
      </c>
      <c r="G149" s="54">
        <f t="shared" si="5"/>
        <v>0.35789473684210527</v>
      </c>
    </row>
    <row r="150" spans="2:7" s="12" customFormat="1" ht="19.75" customHeight="1" x14ac:dyDescent="0.25">
      <c r="B150" s="34" t="s">
        <v>130</v>
      </c>
      <c r="C150" s="34" t="s">
        <v>220</v>
      </c>
      <c r="D150" s="35">
        <v>117</v>
      </c>
      <c r="E150" s="35">
        <v>132</v>
      </c>
      <c r="F150" s="54">
        <f t="shared" si="4"/>
        <v>0.46987951807228917</v>
      </c>
      <c r="G150" s="54">
        <f t="shared" si="5"/>
        <v>0.53012048192771088</v>
      </c>
    </row>
    <row r="151" spans="2:7" s="12" customFormat="1" ht="19.75" customHeight="1" x14ac:dyDescent="0.25">
      <c r="B151" s="34" t="s">
        <v>130</v>
      </c>
      <c r="C151" s="34" t="s">
        <v>80</v>
      </c>
      <c r="D151" s="35">
        <v>25</v>
      </c>
      <c r="E151" s="35">
        <v>13</v>
      </c>
      <c r="F151" s="54">
        <f t="shared" si="4"/>
        <v>0.65789473684210531</v>
      </c>
      <c r="G151" s="54">
        <f t="shared" si="5"/>
        <v>0.34210526315789475</v>
      </c>
    </row>
    <row r="152" spans="2:7" s="12" customFormat="1" ht="19.75" customHeight="1" x14ac:dyDescent="0.25">
      <c r="B152" s="34" t="s">
        <v>130</v>
      </c>
      <c r="C152" s="34" t="s">
        <v>81</v>
      </c>
      <c r="D152" s="35">
        <v>63</v>
      </c>
      <c r="E152" s="35">
        <v>22</v>
      </c>
      <c r="F152" s="54">
        <f t="shared" si="4"/>
        <v>0.74117647058823533</v>
      </c>
      <c r="G152" s="54">
        <f t="shared" si="5"/>
        <v>0.25882352941176473</v>
      </c>
    </row>
    <row r="153" spans="2:7" s="12" customFormat="1" ht="19.75" customHeight="1" x14ac:dyDescent="0.25">
      <c r="B153" s="34" t="s">
        <v>130</v>
      </c>
      <c r="C153" s="34" t="s">
        <v>82</v>
      </c>
      <c r="D153" s="35">
        <v>37</v>
      </c>
      <c r="E153" s="35">
        <v>88</v>
      </c>
      <c r="F153" s="54">
        <f t="shared" si="4"/>
        <v>0.29599999999999999</v>
      </c>
      <c r="G153" s="54">
        <f t="shared" si="5"/>
        <v>0.70399999999999996</v>
      </c>
    </row>
    <row r="154" spans="2:7" s="12" customFormat="1" ht="19.75" customHeight="1" x14ac:dyDescent="0.25">
      <c r="B154" s="34" t="s">
        <v>130</v>
      </c>
      <c r="C154" s="34" t="s">
        <v>83</v>
      </c>
      <c r="D154" s="35">
        <v>11</v>
      </c>
      <c r="E154" s="35">
        <v>46</v>
      </c>
      <c r="F154" s="54">
        <f t="shared" si="4"/>
        <v>0.19298245614035087</v>
      </c>
      <c r="G154" s="54">
        <f t="shared" si="5"/>
        <v>0.80701754385964908</v>
      </c>
    </row>
    <row r="155" spans="2:7" s="12" customFormat="1" ht="19.75" customHeight="1" x14ac:dyDescent="0.25">
      <c r="B155" s="34" t="s">
        <v>130</v>
      </c>
      <c r="C155" s="34" t="s">
        <v>84</v>
      </c>
      <c r="D155" s="35">
        <v>34</v>
      </c>
      <c r="E155" s="35">
        <v>94</v>
      </c>
      <c r="F155" s="54">
        <f t="shared" si="4"/>
        <v>0.265625</v>
      </c>
      <c r="G155" s="54">
        <f t="shared" si="5"/>
        <v>0.734375</v>
      </c>
    </row>
    <row r="156" spans="2:7" s="12" customFormat="1" ht="19.75" customHeight="1" x14ac:dyDescent="0.25">
      <c r="B156" s="34" t="s">
        <v>130</v>
      </c>
      <c r="C156" s="34" t="s">
        <v>234</v>
      </c>
      <c r="D156" s="35">
        <v>26</v>
      </c>
      <c r="E156" s="35">
        <v>45</v>
      </c>
      <c r="F156" s="54">
        <f t="shared" si="4"/>
        <v>0.36619718309859156</v>
      </c>
      <c r="G156" s="54">
        <f t="shared" si="5"/>
        <v>0.63380281690140849</v>
      </c>
    </row>
    <row r="157" spans="2:7" s="12" customFormat="1" ht="19.75" customHeight="1" x14ac:dyDescent="0.25">
      <c r="B157" s="34" t="s">
        <v>130</v>
      </c>
      <c r="C157" s="34" t="s">
        <v>90</v>
      </c>
      <c r="D157" s="35">
        <v>41</v>
      </c>
      <c r="E157" s="35">
        <v>50</v>
      </c>
      <c r="F157" s="54">
        <f t="shared" si="4"/>
        <v>0.45054945054945056</v>
      </c>
      <c r="G157" s="54">
        <f t="shared" si="5"/>
        <v>0.5494505494505495</v>
      </c>
    </row>
    <row r="158" spans="2:7" s="12" customFormat="1" ht="19.75" customHeight="1" x14ac:dyDescent="0.25">
      <c r="B158" s="34" t="s">
        <v>130</v>
      </c>
      <c r="C158" s="34" t="s">
        <v>91</v>
      </c>
      <c r="D158" s="35">
        <v>53</v>
      </c>
      <c r="E158" s="35">
        <v>22</v>
      </c>
      <c r="F158" s="54">
        <f t="shared" si="4"/>
        <v>0.70666666666666667</v>
      </c>
      <c r="G158" s="54">
        <f t="shared" si="5"/>
        <v>0.29333333333333333</v>
      </c>
    </row>
    <row r="159" spans="2:7" s="12" customFormat="1" ht="19.75" customHeight="1" x14ac:dyDescent="0.25">
      <c r="B159" s="34" t="s">
        <v>130</v>
      </c>
      <c r="C159" s="34" t="s">
        <v>92</v>
      </c>
      <c r="D159" s="35">
        <v>13</v>
      </c>
      <c r="E159" s="35">
        <v>5</v>
      </c>
      <c r="F159" s="54">
        <f t="shared" si="4"/>
        <v>0.72222222222222221</v>
      </c>
      <c r="G159" s="54">
        <f t="shared" si="5"/>
        <v>0.27777777777777779</v>
      </c>
    </row>
    <row r="160" spans="2:7" s="12" customFormat="1" ht="19.75" customHeight="1" x14ac:dyDescent="0.25">
      <c r="B160" s="34" t="s">
        <v>130</v>
      </c>
      <c r="C160" s="34" t="s">
        <v>245</v>
      </c>
      <c r="D160" s="35">
        <v>19</v>
      </c>
      <c r="E160" s="35">
        <v>17</v>
      </c>
      <c r="F160" s="54">
        <f t="shared" si="4"/>
        <v>0.52777777777777779</v>
      </c>
      <c r="G160" s="54">
        <f t="shared" si="5"/>
        <v>0.47222222222222221</v>
      </c>
    </row>
    <row r="161" spans="2:7" s="12" customFormat="1" ht="19.75" customHeight="1" x14ac:dyDescent="0.25">
      <c r="B161" s="34" t="s">
        <v>130</v>
      </c>
      <c r="C161" s="34" t="s">
        <v>93</v>
      </c>
      <c r="D161" s="35">
        <v>41</v>
      </c>
      <c r="E161" s="35">
        <v>55</v>
      </c>
      <c r="F161" s="54">
        <f t="shared" si="4"/>
        <v>0.42708333333333331</v>
      </c>
      <c r="G161" s="54">
        <f t="shared" si="5"/>
        <v>0.57291666666666663</v>
      </c>
    </row>
    <row r="162" spans="2:7" s="12" customFormat="1" ht="19.75" customHeight="1" x14ac:dyDescent="0.25">
      <c r="B162" s="34" t="s">
        <v>130</v>
      </c>
      <c r="C162" s="34" t="s">
        <v>94</v>
      </c>
      <c r="D162" s="35">
        <v>121</v>
      </c>
      <c r="E162" s="35">
        <v>20</v>
      </c>
      <c r="F162" s="54">
        <f t="shared" si="4"/>
        <v>0.85815602836879434</v>
      </c>
      <c r="G162" s="54">
        <f t="shared" si="5"/>
        <v>0.14184397163120568</v>
      </c>
    </row>
    <row r="163" spans="2:7" s="12" customFormat="1" ht="19.75" customHeight="1" x14ac:dyDescent="0.25">
      <c r="B163" s="34" t="s">
        <v>130</v>
      </c>
      <c r="C163" s="34" t="s">
        <v>403</v>
      </c>
      <c r="D163" s="35">
        <v>13</v>
      </c>
      <c r="E163" s="35">
        <v>9</v>
      </c>
      <c r="F163" s="54">
        <f t="shared" si="4"/>
        <v>0.59090909090909094</v>
      </c>
      <c r="G163" s="54">
        <f t="shared" si="5"/>
        <v>0.40909090909090912</v>
      </c>
    </row>
    <row r="164" spans="2:7" s="12" customFormat="1" ht="19.75" customHeight="1" x14ac:dyDescent="0.25">
      <c r="B164" s="34" t="s">
        <v>130</v>
      </c>
      <c r="C164" s="34" t="s">
        <v>95</v>
      </c>
      <c r="D164" s="35">
        <v>185</v>
      </c>
      <c r="E164" s="35">
        <v>72</v>
      </c>
      <c r="F164" s="54">
        <f t="shared" si="4"/>
        <v>0.71984435797665369</v>
      </c>
      <c r="G164" s="54">
        <f t="shared" si="5"/>
        <v>0.28015564202334631</v>
      </c>
    </row>
    <row r="165" spans="2:7" s="12" customFormat="1" ht="19.75" customHeight="1" x14ac:dyDescent="0.25">
      <c r="B165" s="34" t="s">
        <v>130</v>
      </c>
      <c r="C165" s="34" t="s">
        <v>96</v>
      </c>
      <c r="D165" s="35">
        <v>42</v>
      </c>
      <c r="E165" s="35">
        <v>32</v>
      </c>
      <c r="F165" s="54">
        <f t="shared" si="4"/>
        <v>0.56756756756756754</v>
      </c>
      <c r="G165" s="54">
        <f t="shared" si="5"/>
        <v>0.43243243243243246</v>
      </c>
    </row>
    <row r="166" spans="2:7" s="12" customFormat="1" ht="19.75" customHeight="1" x14ac:dyDescent="0.25">
      <c r="B166" s="34" t="s">
        <v>130</v>
      </c>
      <c r="C166" s="34" t="s">
        <v>97</v>
      </c>
      <c r="D166" s="35">
        <v>23</v>
      </c>
      <c r="E166" s="35">
        <v>11</v>
      </c>
      <c r="F166" s="54">
        <f t="shared" si="4"/>
        <v>0.67647058823529416</v>
      </c>
      <c r="G166" s="54">
        <f t="shared" si="5"/>
        <v>0.3235294117647059</v>
      </c>
    </row>
    <row r="167" spans="2:7" s="12" customFormat="1" ht="19.75" customHeight="1" x14ac:dyDescent="0.25">
      <c r="B167" s="34" t="s">
        <v>130</v>
      </c>
      <c r="C167" s="34" t="s">
        <v>98</v>
      </c>
      <c r="D167" s="35">
        <v>35</v>
      </c>
      <c r="E167" s="35">
        <v>29</v>
      </c>
      <c r="F167" s="54">
        <f t="shared" si="4"/>
        <v>0.546875</v>
      </c>
      <c r="G167" s="54">
        <f t="shared" si="5"/>
        <v>0.453125</v>
      </c>
    </row>
    <row r="168" spans="2:7" s="12" customFormat="1" ht="19.75" customHeight="1" x14ac:dyDescent="0.25">
      <c r="B168" s="34" t="s">
        <v>130</v>
      </c>
      <c r="C168" s="34" t="s">
        <v>99</v>
      </c>
      <c r="D168" s="35">
        <v>33</v>
      </c>
      <c r="E168" s="35">
        <v>27</v>
      </c>
      <c r="F168" s="54">
        <f t="shared" si="4"/>
        <v>0.55000000000000004</v>
      </c>
      <c r="G168" s="54">
        <f t="shared" si="5"/>
        <v>0.45</v>
      </c>
    </row>
    <row r="169" spans="2:7" s="12" customFormat="1" ht="19.75" customHeight="1" x14ac:dyDescent="0.25">
      <c r="B169" s="34" t="s">
        <v>130</v>
      </c>
      <c r="C169" s="34" t="s">
        <v>100</v>
      </c>
      <c r="D169" s="35">
        <v>35</v>
      </c>
      <c r="E169" s="35">
        <v>4</v>
      </c>
      <c r="F169" s="54">
        <f t="shared" si="4"/>
        <v>0.89743589743589747</v>
      </c>
      <c r="G169" s="54">
        <f t="shared" si="5"/>
        <v>0.10256410256410256</v>
      </c>
    </row>
    <row r="170" spans="2:7" s="12" customFormat="1" ht="19.75" customHeight="1" x14ac:dyDescent="0.25">
      <c r="B170" s="34" t="s">
        <v>130</v>
      </c>
      <c r="C170" s="34" t="s">
        <v>101</v>
      </c>
      <c r="D170" s="35">
        <v>25</v>
      </c>
      <c r="E170" s="35">
        <v>21</v>
      </c>
      <c r="F170" s="54">
        <f t="shared" si="4"/>
        <v>0.54347826086956519</v>
      </c>
      <c r="G170" s="54">
        <f t="shared" si="5"/>
        <v>0.45652173913043476</v>
      </c>
    </row>
    <row r="171" spans="2:7" s="12" customFormat="1" ht="19.75" customHeight="1" x14ac:dyDescent="0.25">
      <c r="B171" s="34" t="s">
        <v>130</v>
      </c>
      <c r="C171" s="34" t="s">
        <v>102</v>
      </c>
      <c r="D171" s="35">
        <v>39</v>
      </c>
      <c r="E171" s="35">
        <v>21</v>
      </c>
      <c r="F171" s="54">
        <f t="shared" si="4"/>
        <v>0.65</v>
      </c>
      <c r="G171" s="54">
        <f t="shared" si="5"/>
        <v>0.35</v>
      </c>
    </row>
    <row r="172" spans="2:7" s="12" customFormat="1" ht="19.75" customHeight="1" x14ac:dyDescent="0.25">
      <c r="B172" s="34" t="s">
        <v>130</v>
      </c>
      <c r="C172" s="34" t="s">
        <v>276</v>
      </c>
      <c r="D172" s="35">
        <v>14</v>
      </c>
      <c r="E172" s="35">
        <v>5</v>
      </c>
      <c r="F172" s="54">
        <f t="shared" si="4"/>
        <v>0.73684210526315785</v>
      </c>
      <c r="G172" s="54">
        <f t="shared" si="5"/>
        <v>0.26315789473684209</v>
      </c>
    </row>
    <row r="173" spans="2:7" s="12" customFormat="1" ht="19.75" customHeight="1" x14ac:dyDescent="0.25">
      <c r="B173" s="34" t="s">
        <v>130</v>
      </c>
      <c r="C173" s="34" t="s">
        <v>278</v>
      </c>
      <c r="D173" s="35">
        <v>12</v>
      </c>
      <c r="E173" s="35">
        <v>43</v>
      </c>
      <c r="F173" s="54">
        <f t="shared" si="4"/>
        <v>0.21818181818181817</v>
      </c>
      <c r="G173" s="54">
        <f t="shared" si="5"/>
        <v>0.78181818181818186</v>
      </c>
    </row>
    <row r="174" spans="2:7" s="12" customFormat="1" ht="19.75" customHeight="1" x14ac:dyDescent="0.25">
      <c r="B174" s="34" t="s">
        <v>130</v>
      </c>
      <c r="C174" s="34" t="s">
        <v>280</v>
      </c>
      <c r="D174" s="35">
        <v>14</v>
      </c>
      <c r="E174" s="35">
        <v>37</v>
      </c>
      <c r="F174" s="54">
        <f t="shared" si="4"/>
        <v>0.27450980392156865</v>
      </c>
      <c r="G174" s="54">
        <f t="shared" si="5"/>
        <v>0.72549019607843135</v>
      </c>
    </row>
    <row r="175" spans="2:7" s="12" customFormat="1" ht="19.75" customHeight="1" x14ac:dyDescent="0.25">
      <c r="B175" s="34" t="s">
        <v>130</v>
      </c>
      <c r="C175" s="34" t="s">
        <v>106</v>
      </c>
      <c r="D175" s="35">
        <v>15</v>
      </c>
      <c r="E175" s="35">
        <v>3</v>
      </c>
      <c r="F175" s="54">
        <f t="shared" si="4"/>
        <v>0.83333333333333337</v>
      </c>
      <c r="G175" s="54">
        <f t="shared" si="5"/>
        <v>0.16666666666666666</v>
      </c>
    </row>
    <row r="176" spans="2:7" s="12" customFormat="1" ht="23.5" customHeight="1" x14ac:dyDescent="0.25"/>
    <row r="177" spans="2:7" s="12" customFormat="1" ht="23.5" customHeight="1" x14ac:dyDescent="0.25">
      <c r="B177" s="209" t="s">
        <v>2603</v>
      </c>
      <c r="C177" s="209"/>
      <c r="D177" s="209"/>
      <c r="E177" s="209"/>
      <c r="F177" s="209"/>
      <c r="G177" s="209"/>
    </row>
    <row r="178" spans="2:7" s="12" customFormat="1" ht="24" customHeight="1" x14ac:dyDescent="0.25">
      <c r="B178" s="52"/>
      <c r="C178" s="52"/>
      <c r="D178" s="37" t="s">
        <v>637</v>
      </c>
      <c r="E178" s="37" t="s">
        <v>638</v>
      </c>
      <c r="F178" s="38" t="s">
        <v>635</v>
      </c>
      <c r="G178" s="33" t="s">
        <v>636</v>
      </c>
    </row>
    <row r="179" spans="2:7" s="12" customFormat="1" ht="19.75" customHeight="1" x14ac:dyDescent="0.25">
      <c r="B179" s="34" t="s">
        <v>370</v>
      </c>
      <c r="C179" s="34" t="s">
        <v>371</v>
      </c>
      <c r="D179" s="35">
        <v>1</v>
      </c>
      <c r="E179" s="35">
        <v>2</v>
      </c>
      <c r="F179" s="54">
        <f>D179/(D179+E179)</f>
        <v>0.33333333333333331</v>
      </c>
      <c r="G179" s="54">
        <f>E179/(D179+E179)</f>
        <v>0.66666666666666663</v>
      </c>
    </row>
    <row r="180" spans="2:7" s="12" customFormat="1" ht="19.75" customHeight="1" x14ac:dyDescent="0.25">
      <c r="B180" s="34" t="s">
        <v>370</v>
      </c>
      <c r="C180" s="34" t="s">
        <v>372</v>
      </c>
      <c r="D180" s="35">
        <v>17</v>
      </c>
      <c r="E180" s="35">
        <v>10</v>
      </c>
      <c r="F180" s="54">
        <f t="shared" ref="F180:F202" si="6">D180/(D180+E180)</f>
        <v>0.62962962962962965</v>
      </c>
      <c r="G180" s="54">
        <f t="shared" ref="G180:G202" si="7">E180/(D180+E180)</f>
        <v>0.37037037037037035</v>
      </c>
    </row>
    <row r="181" spans="2:7" s="12" customFormat="1" ht="19.75" customHeight="1" x14ac:dyDescent="0.25">
      <c r="B181" s="34" t="s">
        <v>370</v>
      </c>
      <c r="C181" s="34" t="s">
        <v>54</v>
      </c>
      <c r="D181" s="35">
        <v>29</v>
      </c>
      <c r="E181" s="35">
        <v>58</v>
      </c>
      <c r="F181" s="54">
        <f t="shared" si="6"/>
        <v>0.33333333333333331</v>
      </c>
      <c r="G181" s="54">
        <f t="shared" si="7"/>
        <v>0.66666666666666663</v>
      </c>
    </row>
    <row r="182" spans="2:7" s="12" customFormat="1" ht="19.75" customHeight="1" x14ac:dyDescent="0.25">
      <c r="B182" s="34" t="s">
        <v>370</v>
      </c>
      <c r="C182" s="34" t="s">
        <v>373</v>
      </c>
      <c r="D182" s="35">
        <v>2</v>
      </c>
      <c r="E182" s="35">
        <v>1</v>
      </c>
      <c r="F182" s="54">
        <f t="shared" si="6"/>
        <v>0.66666666666666663</v>
      </c>
      <c r="G182" s="54">
        <f t="shared" si="7"/>
        <v>0.33333333333333331</v>
      </c>
    </row>
    <row r="183" spans="2:7" s="12" customFormat="1" ht="19.75" customHeight="1" x14ac:dyDescent="0.25">
      <c r="B183" s="34" t="s">
        <v>370</v>
      </c>
      <c r="C183" s="34" t="s">
        <v>74</v>
      </c>
      <c r="D183" s="35">
        <v>9</v>
      </c>
      <c r="E183" s="35">
        <v>32</v>
      </c>
      <c r="F183" s="54">
        <f t="shared" si="6"/>
        <v>0.21951219512195122</v>
      </c>
      <c r="G183" s="54">
        <f t="shared" si="7"/>
        <v>0.78048780487804881</v>
      </c>
    </row>
    <row r="184" spans="2:7" s="12" customFormat="1" ht="19.75" customHeight="1" x14ac:dyDescent="0.25">
      <c r="B184" s="34" t="s">
        <v>370</v>
      </c>
      <c r="C184" s="34" t="s">
        <v>374</v>
      </c>
      <c r="D184" s="35">
        <v>4</v>
      </c>
      <c r="E184" s="35">
        <v>0</v>
      </c>
      <c r="F184" s="54">
        <f t="shared" si="6"/>
        <v>1</v>
      </c>
      <c r="G184" s="54">
        <f t="shared" si="7"/>
        <v>0</v>
      </c>
    </row>
    <row r="185" spans="2:7" s="12" customFormat="1" ht="19.75" customHeight="1" x14ac:dyDescent="0.25">
      <c r="B185" s="34" t="s">
        <v>370</v>
      </c>
      <c r="C185" s="34" t="s">
        <v>375</v>
      </c>
      <c r="D185" s="35">
        <v>0</v>
      </c>
      <c r="E185" s="35">
        <v>6</v>
      </c>
      <c r="F185" s="54">
        <f t="shared" si="6"/>
        <v>0</v>
      </c>
      <c r="G185" s="54">
        <f t="shared" si="7"/>
        <v>1</v>
      </c>
    </row>
    <row r="186" spans="2:7" s="12" customFormat="1" ht="19.75" customHeight="1" x14ac:dyDescent="0.25">
      <c r="B186" s="34" t="s">
        <v>370</v>
      </c>
      <c r="C186" s="34" t="s">
        <v>376</v>
      </c>
      <c r="D186" s="35">
        <v>2</v>
      </c>
      <c r="E186" s="35">
        <v>16</v>
      </c>
      <c r="F186" s="54">
        <f t="shared" si="6"/>
        <v>0.1111111111111111</v>
      </c>
      <c r="G186" s="54">
        <f t="shared" si="7"/>
        <v>0.88888888888888884</v>
      </c>
    </row>
    <row r="187" spans="2:7" s="12" customFormat="1" ht="19.75" customHeight="1" x14ac:dyDescent="0.25">
      <c r="B187" s="34" t="s">
        <v>370</v>
      </c>
      <c r="C187" s="34" t="s">
        <v>369</v>
      </c>
      <c r="D187" s="35">
        <v>1</v>
      </c>
      <c r="E187" s="35">
        <v>0</v>
      </c>
      <c r="F187" s="54">
        <f t="shared" si="6"/>
        <v>1</v>
      </c>
      <c r="G187" s="54">
        <f t="shared" si="7"/>
        <v>0</v>
      </c>
    </row>
    <row r="188" spans="2:7" s="12" customFormat="1" ht="19.75" customHeight="1" x14ac:dyDescent="0.25">
      <c r="B188" s="34" t="s">
        <v>370</v>
      </c>
      <c r="C188" s="34" t="s">
        <v>377</v>
      </c>
      <c r="D188" s="35">
        <v>1</v>
      </c>
      <c r="E188" s="35">
        <v>0</v>
      </c>
      <c r="F188" s="54">
        <f t="shared" si="6"/>
        <v>1</v>
      </c>
      <c r="G188" s="54">
        <f t="shared" si="7"/>
        <v>0</v>
      </c>
    </row>
    <row r="189" spans="2:7" s="12" customFormat="1" ht="19.75" customHeight="1" x14ac:dyDescent="0.25">
      <c r="B189" s="34" t="s">
        <v>370</v>
      </c>
      <c r="C189" s="34" t="s">
        <v>378</v>
      </c>
      <c r="D189" s="35">
        <v>2</v>
      </c>
      <c r="E189" s="35">
        <v>0</v>
      </c>
      <c r="F189" s="54">
        <f t="shared" si="6"/>
        <v>1</v>
      </c>
      <c r="G189" s="54">
        <f t="shared" si="7"/>
        <v>0</v>
      </c>
    </row>
    <row r="190" spans="2:7" s="12" customFormat="1" ht="19.75" customHeight="1" x14ac:dyDescent="0.25">
      <c r="B190" s="34" t="s">
        <v>370</v>
      </c>
      <c r="C190" s="34" t="s">
        <v>379</v>
      </c>
      <c r="D190" s="35">
        <v>27</v>
      </c>
      <c r="E190" s="35">
        <v>82</v>
      </c>
      <c r="F190" s="54">
        <f t="shared" si="6"/>
        <v>0.24770642201834864</v>
      </c>
      <c r="G190" s="54">
        <f t="shared" si="7"/>
        <v>0.75229357798165142</v>
      </c>
    </row>
    <row r="191" spans="2:7" s="12" customFormat="1" ht="19.75" customHeight="1" x14ac:dyDescent="0.25">
      <c r="B191" s="34" t="s">
        <v>370</v>
      </c>
      <c r="C191" s="34" t="s">
        <v>94</v>
      </c>
      <c r="D191" s="35">
        <v>5</v>
      </c>
      <c r="E191" s="35">
        <v>5</v>
      </c>
      <c r="F191" s="54">
        <f t="shared" si="6"/>
        <v>0.5</v>
      </c>
      <c r="G191" s="54">
        <f t="shared" si="7"/>
        <v>0.5</v>
      </c>
    </row>
    <row r="192" spans="2:7" s="12" customFormat="1" ht="19.75" customHeight="1" x14ac:dyDescent="0.25">
      <c r="B192" s="34" t="s">
        <v>370</v>
      </c>
      <c r="C192" s="34" t="s">
        <v>380</v>
      </c>
      <c r="D192" s="35">
        <v>25</v>
      </c>
      <c r="E192" s="35">
        <v>17</v>
      </c>
      <c r="F192" s="54">
        <f t="shared" si="6"/>
        <v>0.59523809523809523</v>
      </c>
      <c r="G192" s="54">
        <f t="shared" si="7"/>
        <v>0.40476190476190477</v>
      </c>
    </row>
    <row r="193" spans="2:7" s="12" customFormat="1" ht="19.75" customHeight="1" x14ac:dyDescent="0.25">
      <c r="B193" s="34" t="s">
        <v>370</v>
      </c>
      <c r="C193" s="34" t="s">
        <v>381</v>
      </c>
      <c r="D193" s="35">
        <v>4</v>
      </c>
      <c r="E193" s="35">
        <v>4</v>
      </c>
      <c r="F193" s="54">
        <f t="shared" si="6"/>
        <v>0.5</v>
      </c>
      <c r="G193" s="54">
        <f t="shared" si="7"/>
        <v>0.5</v>
      </c>
    </row>
    <row r="194" spans="2:7" s="12" customFormat="1" ht="19.75" customHeight="1" x14ac:dyDescent="0.25">
      <c r="B194" s="34" t="s">
        <v>370</v>
      </c>
      <c r="C194" s="34" t="s">
        <v>382</v>
      </c>
      <c r="D194" s="35">
        <v>2</v>
      </c>
      <c r="E194" s="35">
        <v>0</v>
      </c>
      <c r="F194" s="54">
        <f t="shared" si="6"/>
        <v>1</v>
      </c>
      <c r="G194" s="54">
        <f t="shared" si="7"/>
        <v>0</v>
      </c>
    </row>
    <row r="195" spans="2:7" s="12" customFormat="1" ht="19.75" customHeight="1" x14ac:dyDescent="0.25">
      <c r="B195" s="34" t="s">
        <v>370</v>
      </c>
      <c r="C195" s="34" t="s">
        <v>383</v>
      </c>
      <c r="D195" s="35">
        <v>45</v>
      </c>
      <c r="E195" s="35">
        <v>22</v>
      </c>
      <c r="F195" s="54">
        <f t="shared" si="6"/>
        <v>0.67164179104477617</v>
      </c>
      <c r="G195" s="54">
        <f t="shared" si="7"/>
        <v>0.32835820895522388</v>
      </c>
    </row>
    <row r="196" spans="2:7" s="12" customFormat="1" ht="19.75" customHeight="1" x14ac:dyDescent="0.25">
      <c r="B196" s="34" t="s">
        <v>370</v>
      </c>
      <c r="C196" s="34" t="s">
        <v>384</v>
      </c>
      <c r="D196" s="35">
        <v>32</v>
      </c>
      <c r="E196" s="35">
        <v>10</v>
      </c>
      <c r="F196" s="54">
        <f t="shared" si="6"/>
        <v>0.76190476190476186</v>
      </c>
      <c r="G196" s="54">
        <f t="shared" si="7"/>
        <v>0.23809523809523808</v>
      </c>
    </row>
    <row r="197" spans="2:7" s="12" customFormat="1" ht="19.75" customHeight="1" x14ac:dyDescent="0.25">
      <c r="B197" s="34" t="s">
        <v>370</v>
      </c>
      <c r="C197" s="34" t="s">
        <v>385</v>
      </c>
      <c r="D197" s="35">
        <v>14</v>
      </c>
      <c r="E197" s="35">
        <v>11</v>
      </c>
      <c r="F197" s="54">
        <f t="shared" si="6"/>
        <v>0.56000000000000005</v>
      </c>
      <c r="G197" s="54">
        <f t="shared" si="7"/>
        <v>0.44</v>
      </c>
    </row>
    <row r="198" spans="2:7" s="12" customFormat="1" ht="19.75" customHeight="1" x14ac:dyDescent="0.25">
      <c r="B198" s="34" t="s">
        <v>370</v>
      </c>
      <c r="C198" s="34" t="s">
        <v>386</v>
      </c>
      <c r="D198" s="35">
        <v>3</v>
      </c>
      <c r="E198" s="35">
        <v>12</v>
      </c>
      <c r="F198" s="54">
        <f t="shared" si="6"/>
        <v>0.2</v>
      </c>
      <c r="G198" s="54">
        <f t="shared" si="7"/>
        <v>0.8</v>
      </c>
    </row>
    <row r="199" spans="2:7" s="12" customFormat="1" ht="19.75" customHeight="1" x14ac:dyDescent="0.25">
      <c r="B199" s="34" t="s">
        <v>370</v>
      </c>
      <c r="C199" s="34" t="s">
        <v>387</v>
      </c>
      <c r="D199" s="35">
        <v>20</v>
      </c>
      <c r="E199" s="35">
        <v>23</v>
      </c>
      <c r="F199" s="54">
        <f t="shared" si="6"/>
        <v>0.46511627906976744</v>
      </c>
      <c r="G199" s="54">
        <f t="shared" si="7"/>
        <v>0.53488372093023251</v>
      </c>
    </row>
    <row r="200" spans="2:7" s="12" customFormat="1" ht="19.75" customHeight="1" x14ac:dyDescent="0.25">
      <c r="B200" s="34" t="s">
        <v>370</v>
      </c>
      <c r="C200" s="34" t="s">
        <v>388</v>
      </c>
      <c r="D200" s="35">
        <v>3</v>
      </c>
      <c r="E200" s="35">
        <v>5</v>
      </c>
      <c r="F200" s="54">
        <f t="shared" si="6"/>
        <v>0.375</v>
      </c>
      <c r="G200" s="54">
        <f t="shared" si="7"/>
        <v>0.625</v>
      </c>
    </row>
    <row r="201" spans="2:7" s="12" customFormat="1" ht="19.75" customHeight="1" x14ac:dyDescent="0.25">
      <c r="B201" s="34" t="s">
        <v>370</v>
      </c>
      <c r="C201" s="34" t="s">
        <v>389</v>
      </c>
      <c r="D201" s="35">
        <v>4</v>
      </c>
      <c r="E201" s="35">
        <v>4</v>
      </c>
      <c r="F201" s="54">
        <f t="shared" si="6"/>
        <v>0.5</v>
      </c>
      <c r="G201" s="54">
        <f t="shared" si="7"/>
        <v>0.5</v>
      </c>
    </row>
    <row r="202" spans="2:7" s="12" customFormat="1" ht="19.75" customHeight="1" x14ac:dyDescent="0.25">
      <c r="B202" s="34" t="s">
        <v>370</v>
      </c>
      <c r="C202" s="34" t="s">
        <v>390</v>
      </c>
      <c r="D202" s="35">
        <v>0</v>
      </c>
      <c r="E202" s="35">
        <v>3</v>
      </c>
      <c r="F202" s="54">
        <f t="shared" si="6"/>
        <v>0</v>
      </c>
      <c r="G202" s="54">
        <f t="shared" si="7"/>
        <v>1</v>
      </c>
    </row>
    <row r="203" spans="2:7" s="12" customFormat="1" ht="28.9" customHeight="1" x14ac:dyDescent="0.25"/>
  </sheetData>
  <sheetProtection algorithmName="SHA-512" hashValue="seGWbbwAGCEzwl8/8yWS6hwN/CrcAqdcuBn7ZgcvbhuRU0qkbg7yBcAKpBBoE66HUmjf3kfRz/dKF7iFzE0Exw==" saltValue="2a94iRkZyuXr9dklQL162g==" spinCount="100000" sheet="1" objects="1" scenarios="1"/>
  <mergeCells count="5">
    <mergeCell ref="B1:D1"/>
    <mergeCell ref="B18:G18"/>
    <mergeCell ref="B43:G43"/>
    <mergeCell ref="B109:G109"/>
    <mergeCell ref="B177:G177"/>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E31"/>
  <sheetViews>
    <sheetView topLeftCell="A11" workbookViewId="0">
      <selection activeCell="F45" sqref="F45"/>
    </sheetView>
  </sheetViews>
  <sheetFormatPr baseColWidth="10" defaultColWidth="11.54296875" defaultRowHeight="12.5" x14ac:dyDescent="0.25"/>
  <cols>
    <col min="1" max="1" width="11.81640625" style="8" customWidth="1"/>
    <col min="2" max="2" width="72.81640625" style="8" customWidth="1"/>
    <col min="3" max="4" width="10.7265625" style="8" customWidth="1"/>
    <col min="5" max="5" width="13.1796875" style="8" customWidth="1"/>
    <col min="6" max="16384" width="11.54296875" style="8"/>
  </cols>
  <sheetData>
    <row r="1" spans="1:5" ht="14.5" x14ac:dyDescent="0.35">
      <c r="A1" s="210" t="s">
        <v>2605</v>
      </c>
      <c r="B1" s="210"/>
      <c r="C1" s="210"/>
      <c r="D1" s="210"/>
      <c r="E1" s="210"/>
    </row>
    <row r="2" spans="1:5" s="12" customFormat="1" ht="24" customHeight="1" x14ac:dyDescent="0.25">
      <c r="A2" s="83"/>
      <c r="B2" s="83"/>
      <c r="C2" s="73" t="s">
        <v>404</v>
      </c>
      <c r="D2" s="73" t="s">
        <v>405</v>
      </c>
      <c r="E2" s="84" t="s">
        <v>2</v>
      </c>
    </row>
    <row r="3" spans="1:5" s="12" customFormat="1" ht="19.75" customHeight="1" x14ac:dyDescent="0.25">
      <c r="A3" s="73" t="s">
        <v>411</v>
      </c>
      <c r="B3" s="73" t="s">
        <v>387</v>
      </c>
      <c r="C3" s="74">
        <v>13</v>
      </c>
      <c r="D3" s="74">
        <v>10</v>
      </c>
      <c r="E3" s="36">
        <f t="shared" ref="E3:E28" si="0">C3/(C3+D3)</f>
        <v>0.56521739130434778</v>
      </c>
    </row>
    <row r="4" spans="1:5" s="12" customFormat="1" ht="19.75" customHeight="1" x14ac:dyDescent="0.25">
      <c r="A4" s="73" t="s">
        <v>411</v>
      </c>
      <c r="B4" s="73" t="s">
        <v>388</v>
      </c>
      <c r="C4" s="74">
        <v>2</v>
      </c>
      <c r="D4" s="74">
        <v>1</v>
      </c>
      <c r="E4" s="36">
        <f t="shared" si="0"/>
        <v>0.66666666666666663</v>
      </c>
    </row>
    <row r="5" spans="1:5" s="12" customFormat="1" ht="19.75" customHeight="1" x14ac:dyDescent="0.25">
      <c r="A5" s="73" t="s">
        <v>412</v>
      </c>
      <c r="B5" s="73" t="s">
        <v>380</v>
      </c>
      <c r="C5" s="74">
        <v>19</v>
      </c>
      <c r="D5" s="74">
        <v>9</v>
      </c>
      <c r="E5" s="36">
        <f t="shared" si="0"/>
        <v>0.6785714285714286</v>
      </c>
    </row>
    <row r="6" spans="1:5" s="12" customFormat="1" ht="19.75" customHeight="1" x14ac:dyDescent="0.25">
      <c r="A6" s="73" t="s">
        <v>413</v>
      </c>
      <c r="B6" s="73" t="s">
        <v>371</v>
      </c>
      <c r="C6" s="74">
        <v>1</v>
      </c>
      <c r="D6" s="74">
        <v>1</v>
      </c>
      <c r="E6" s="36">
        <f t="shared" si="0"/>
        <v>0.5</v>
      </c>
    </row>
    <row r="7" spans="1:5" s="12" customFormat="1" ht="19.75" customHeight="1" x14ac:dyDescent="0.25">
      <c r="A7" s="73" t="s">
        <v>413</v>
      </c>
      <c r="B7" s="73" t="s">
        <v>372</v>
      </c>
      <c r="C7" s="74">
        <v>21</v>
      </c>
      <c r="D7" s="74">
        <v>12</v>
      </c>
      <c r="E7" s="36">
        <f t="shared" si="0"/>
        <v>0.63636363636363635</v>
      </c>
    </row>
    <row r="8" spans="1:5" s="12" customFormat="1" ht="19.75" customHeight="1" x14ac:dyDescent="0.25">
      <c r="A8" s="73" t="s">
        <v>413</v>
      </c>
      <c r="B8" s="73" t="s">
        <v>74</v>
      </c>
      <c r="C8" s="74"/>
      <c r="D8" s="74">
        <v>1</v>
      </c>
      <c r="E8" s="36">
        <f t="shared" si="0"/>
        <v>0</v>
      </c>
    </row>
    <row r="9" spans="1:5" s="12" customFormat="1" ht="19.75" customHeight="1" x14ac:dyDescent="0.25">
      <c r="A9" s="73" t="s">
        <v>413</v>
      </c>
      <c r="B9" s="73" t="s">
        <v>380</v>
      </c>
      <c r="C9" s="74">
        <v>8</v>
      </c>
      <c r="D9" s="74">
        <v>3</v>
      </c>
      <c r="E9" s="36">
        <f t="shared" si="0"/>
        <v>0.72727272727272729</v>
      </c>
    </row>
    <row r="10" spans="1:5" s="12" customFormat="1" ht="19.75" customHeight="1" x14ac:dyDescent="0.25">
      <c r="A10" s="73" t="s">
        <v>413</v>
      </c>
      <c r="B10" s="73" t="s">
        <v>383</v>
      </c>
      <c r="C10" s="74">
        <v>43</v>
      </c>
      <c r="D10" s="74">
        <v>12</v>
      </c>
      <c r="E10" s="36">
        <f t="shared" si="0"/>
        <v>0.78181818181818186</v>
      </c>
    </row>
    <row r="11" spans="1:5" s="12" customFormat="1" ht="19.75" customHeight="1" x14ac:dyDescent="0.25">
      <c r="A11" s="73" t="s">
        <v>413</v>
      </c>
      <c r="B11" s="73" t="s">
        <v>385</v>
      </c>
      <c r="C11" s="74">
        <v>2</v>
      </c>
      <c r="D11" s="74">
        <v>2</v>
      </c>
      <c r="E11" s="36">
        <f t="shared" si="0"/>
        <v>0.5</v>
      </c>
    </row>
    <row r="12" spans="1:5" s="12" customFormat="1" ht="19.75" customHeight="1" x14ac:dyDescent="0.25">
      <c r="A12" s="73" t="s">
        <v>2606</v>
      </c>
      <c r="B12" s="73" t="s">
        <v>369</v>
      </c>
      <c r="C12" s="74">
        <v>1</v>
      </c>
      <c r="D12" s="74">
        <v>4</v>
      </c>
      <c r="E12" s="36">
        <f t="shared" si="0"/>
        <v>0.2</v>
      </c>
    </row>
    <row r="13" spans="1:5" s="12" customFormat="1" ht="19.75" customHeight="1" x14ac:dyDescent="0.25">
      <c r="A13" s="73" t="s">
        <v>414</v>
      </c>
      <c r="B13" s="73" t="s">
        <v>382</v>
      </c>
      <c r="C13" s="74">
        <v>5</v>
      </c>
      <c r="D13" s="74">
        <v>4</v>
      </c>
      <c r="E13" s="36">
        <f t="shared" si="0"/>
        <v>0.55555555555555558</v>
      </c>
    </row>
    <row r="14" spans="1:5" s="12" customFormat="1" ht="19.75" customHeight="1" x14ac:dyDescent="0.25">
      <c r="A14" s="73" t="s">
        <v>414</v>
      </c>
      <c r="B14" s="73" t="s">
        <v>386</v>
      </c>
      <c r="C14" s="74">
        <v>3</v>
      </c>
      <c r="D14" s="74">
        <v>8</v>
      </c>
      <c r="E14" s="36">
        <f t="shared" si="0"/>
        <v>0.27272727272727271</v>
      </c>
    </row>
    <row r="15" spans="1:5" s="12" customFormat="1" ht="19.75" customHeight="1" x14ac:dyDescent="0.25">
      <c r="A15" s="73" t="s">
        <v>415</v>
      </c>
      <c r="B15" s="73" t="s">
        <v>94</v>
      </c>
      <c r="C15" s="74">
        <v>4</v>
      </c>
      <c r="D15" s="74">
        <v>3</v>
      </c>
      <c r="E15" s="36">
        <f t="shared" si="0"/>
        <v>0.5714285714285714</v>
      </c>
    </row>
    <row r="16" spans="1:5" s="12" customFormat="1" ht="19.75" customHeight="1" x14ac:dyDescent="0.25">
      <c r="A16" s="73" t="s">
        <v>415</v>
      </c>
      <c r="B16" s="73" t="s">
        <v>384</v>
      </c>
      <c r="C16" s="74">
        <v>7</v>
      </c>
      <c r="D16" s="74"/>
      <c r="E16" s="36">
        <f t="shared" si="0"/>
        <v>1</v>
      </c>
    </row>
    <row r="17" spans="1:5" s="12" customFormat="1" ht="19.75" customHeight="1" x14ac:dyDescent="0.25">
      <c r="A17" s="73" t="s">
        <v>415</v>
      </c>
      <c r="B17" s="73" t="s">
        <v>385</v>
      </c>
      <c r="C17" s="74">
        <v>4</v>
      </c>
      <c r="D17" s="74">
        <v>3</v>
      </c>
      <c r="E17" s="36">
        <f t="shared" si="0"/>
        <v>0.5714285714285714</v>
      </c>
    </row>
    <row r="18" spans="1:5" s="12" customFormat="1" ht="19.75" customHeight="1" x14ac:dyDescent="0.25">
      <c r="A18" s="73" t="s">
        <v>415</v>
      </c>
      <c r="B18" s="73" t="s">
        <v>389</v>
      </c>
      <c r="C18" s="74">
        <v>6</v>
      </c>
      <c r="D18" s="74">
        <v>2</v>
      </c>
      <c r="E18" s="36">
        <f t="shared" si="0"/>
        <v>0.75</v>
      </c>
    </row>
    <row r="19" spans="1:5" s="12" customFormat="1" ht="19.75" customHeight="1" x14ac:dyDescent="0.25">
      <c r="A19" s="73" t="s">
        <v>416</v>
      </c>
      <c r="B19" s="73" t="s">
        <v>373</v>
      </c>
      <c r="C19" s="74">
        <v>2</v>
      </c>
      <c r="D19" s="74">
        <v>2</v>
      </c>
      <c r="E19" s="36">
        <f t="shared" si="0"/>
        <v>0.5</v>
      </c>
    </row>
    <row r="20" spans="1:5" s="12" customFormat="1" ht="19.75" customHeight="1" x14ac:dyDescent="0.25">
      <c r="A20" s="73" t="s">
        <v>416</v>
      </c>
      <c r="B20" s="73" t="s">
        <v>379</v>
      </c>
      <c r="C20" s="74">
        <v>13</v>
      </c>
      <c r="D20" s="74">
        <v>60</v>
      </c>
      <c r="E20" s="36">
        <f t="shared" si="0"/>
        <v>0.17808219178082191</v>
      </c>
    </row>
    <row r="21" spans="1:5" s="12" customFormat="1" ht="19.75" customHeight="1" x14ac:dyDescent="0.25">
      <c r="A21" s="73" t="s">
        <v>417</v>
      </c>
      <c r="B21" s="73" t="s">
        <v>390</v>
      </c>
      <c r="C21" s="74">
        <v>2</v>
      </c>
      <c r="D21" s="74">
        <v>1</v>
      </c>
      <c r="E21" s="36">
        <f t="shared" si="0"/>
        <v>0.66666666666666663</v>
      </c>
    </row>
    <row r="22" spans="1:5" s="12" customFormat="1" ht="19.75" customHeight="1" x14ac:dyDescent="0.25">
      <c r="A22" s="73" t="s">
        <v>418</v>
      </c>
      <c r="B22" s="73" t="s">
        <v>371</v>
      </c>
      <c r="C22" s="74">
        <v>3</v>
      </c>
      <c r="D22" s="74">
        <v>1</v>
      </c>
      <c r="E22" s="36">
        <f t="shared" si="0"/>
        <v>0.75</v>
      </c>
    </row>
    <row r="23" spans="1:5" s="12" customFormat="1" ht="19.75" customHeight="1" x14ac:dyDescent="0.25">
      <c r="A23" s="73" t="s">
        <v>418</v>
      </c>
      <c r="B23" s="73" t="s">
        <v>54</v>
      </c>
      <c r="C23" s="74">
        <v>48</v>
      </c>
      <c r="D23" s="74">
        <v>31</v>
      </c>
      <c r="E23" s="36">
        <f t="shared" si="0"/>
        <v>0.60759493670886078</v>
      </c>
    </row>
    <row r="24" spans="1:5" s="12" customFormat="1" ht="19.75" customHeight="1" x14ac:dyDescent="0.25">
      <c r="A24" s="73" t="s">
        <v>418</v>
      </c>
      <c r="B24" s="73" t="s">
        <v>74</v>
      </c>
      <c r="C24" s="74">
        <v>10</v>
      </c>
      <c r="D24" s="74">
        <v>20</v>
      </c>
      <c r="E24" s="36">
        <f t="shared" si="0"/>
        <v>0.33333333333333331</v>
      </c>
    </row>
    <row r="25" spans="1:5" s="12" customFormat="1" ht="19.75" customHeight="1" x14ac:dyDescent="0.25">
      <c r="A25" s="73" t="s">
        <v>418</v>
      </c>
      <c r="B25" s="73" t="s">
        <v>375</v>
      </c>
      <c r="C25" s="74"/>
      <c r="D25" s="74">
        <v>5</v>
      </c>
      <c r="E25" s="36">
        <f t="shared" si="0"/>
        <v>0</v>
      </c>
    </row>
    <row r="26" spans="1:5" s="12" customFormat="1" ht="19.75" customHeight="1" x14ac:dyDescent="0.25">
      <c r="A26" s="73" t="s">
        <v>418</v>
      </c>
      <c r="B26" s="73" t="s">
        <v>376</v>
      </c>
      <c r="C26" s="74">
        <v>2</v>
      </c>
      <c r="D26" s="74">
        <v>15</v>
      </c>
      <c r="E26" s="36">
        <f t="shared" si="0"/>
        <v>0.11764705882352941</v>
      </c>
    </row>
    <row r="27" spans="1:5" s="12" customFormat="1" ht="19.75" customHeight="1" x14ac:dyDescent="0.25">
      <c r="A27" s="73" t="s">
        <v>418</v>
      </c>
      <c r="B27" s="73" t="s">
        <v>379</v>
      </c>
      <c r="C27" s="74">
        <v>5</v>
      </c>
      <c r="D27" s="74">
        <v>5</v>
      </c>
      <c r="E27" s="36">
        <f t="shared" si="0"/>
        <v>0.5</v>
      </c>
    </row>
    <row r="28" spans="1:5" s="12" customFormat="1" ht="19.75" customHeight="1" x14ac:dyDescent="0.25">
      <c r="A28" s="73"/>
      <c r="B28" s="73" t="s">
        <v>377</v>
      </c>
      <c r="C28" s="74"/>
      <c r="D28" s="74">
        <v>1</v>
      </c>
      <c r="E28" s="36">
        <f t="shared" si="0"/>
        <v>0</v>
      </c>
    </row>
    <row r="29" spans="1:5" s="12" customFormat="1" ht="19.75" customHeight="1" x14ac:dyDescent="0.25">
      <c r="A29" s="73"/>
      <c r="B29" s="73" t="s">
        <v>381</v>
      </c>
      <c r="C29" s="74">
        <v>2</v>
      </c>
      <c r="D29" s="74">
        <v>5</v>
      </c>
      <c r="E29" s="36">
        <f t="shared" ref="E29:E31" si="1">C29/(C29+D29)</f>
        <v>0.2857142857142857</v>
      </c>
    </row>
    <row r="30" spans="1:5" ht="19.75" customHeight="1" x14ac:dyDescent="0.25">
      <c r="A30" s="73"/>
      <c r="B30" s="73" t="s">
        <v>385</v>
      </c>
      <c r="C30" s="74">
        <v>4</v>
      </c>
      <c r="D30" s="74">
        <v>8</v>
      </c>
      <c r="E30" s="36">
        <f t="shared" si="1"/>
        <v>0.33333333333333331</v>
      </c>
    </row>
    <row r="31" spans="1:5" ht="19.75" customHeight="1" x14ac:dyDescent="0.25">
      <c r="A31" s="85"/>
      <c r="B31" s="86" t="s">
        <v>406</v>
      </c>
      <c r="C31" s="87">
        <v>230</v>
      </c>
      <c r="D31" s="87">
        <v>229</v>
      </c>
      <c r="E31" s="36">
        <f t="shared" si="1"/>
        <v>0.50108932461873634</v>
      </c>
    </row>
  </sheetData>
  <sheetProtection algorithmName="SHA-512" hashValue="jjDpaWB1lIHKWSfzrOOvJB2DbCwtjbnw/lwUHmKUNLpf2JJYBSKcvVsHssi06W7PN7CdTXB56glcfMjhKg3VMA==" saltValue="hvllCUr93gXDhgyGqOiGow==" spinCount="100000" sheet="1" objects="1" scenarios="1"/>
  <mergeCells count="1">
    <mergeCell ref="A1:E1"/>
  </mergeCells>
  <pageMargins left="0.7" right="0.7" top="0.75" bottom="0.75"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5F356-988F-4C80-9403-2B6BACB13D8F}">
  <sheetPr>
    <tabColor theme="0"/>
  </sheetPr>
  <dimension ref="A2:H69"/>
  <sheetViews>
    <sheetView topLeftCell="A4" zoomScale="80" zoomScaleNormal="80" workbookViewId="0">
      <selection activeCell="M37" sqref="M37"/>
    </sheetView>
  </sheetViews>
  <sheetFormatPr baseColWidth="10" defaultRowHeight="12.5" x14ac:dyDescent="0.25"/>
  <cols>
    <col min="1" max="1" width="12.1796875" style="183" customWidth="1"/>
    <col min="2" max="2" width="59.26953125" style="183" customWidth="1"/>
    <col min="3" max="3" width="10.90625" style="183"/>
    <col min="4" max="4" width="10.7265625" style="183" customWidth="1"/>
    <col min="5" max="5" width="15.453125" style="183" customWidth="1"/>
    <col min="6" max="6" width="13.26953125" style="183" customWidth="1"/>
    <col min="7" max="7" width="13.453125" style="183" customWidth="1"/>
    <col min="8" max="8" width="15.54296875" style="183" customWidth="1"/>
    <col min="9" max="256" width="10.90625" style="183"/>
    <col min="257" max="257" width="12.1796875" style="183" customWidth="1"/>
    <col min="258" max="258" width="59.26953125" style="183" customWidth="1"/>
    <col min="259" max="259" width="10.90625" style="183"/>
    <col min="260" max="260" width="10.7265625" style="183" customWidth="1"/>
    <col min="261" max="261" width="15.453125" style="183" customWidth="1"/>
    <col min="262" max="262" width="13.26953125" style="183" customWidth="1"/>
    <col min="263" max="263" width="13.453125" style="183" customWidth="1"/>
    <col min="264" max="264" width="15.54296875" style="183" customWidth="1"/>
    <col min="265" max="512" width="10.90625" style="183"/>
    <col min="513" max="513" width="12.1796875" style="183" customWidth="1"/>
    <col min="514" max="514" width="59.26953125" style="183" customWidth="1"/>
    <col min="515" max="515" width="10.90625" style="183"/>
    <col min="516" max="516" width="10.7265625" style="183" customWidth="1"/>
    <col min="517" max="517" width="15.453125" style="183" customWidth="1"/>
    <col min="518" max="518" width="13.26953125" style="183" customWidth="1"/>
    <col min="519" max="519" width="13.453125" style="183" customWidth="1"/>
    <col min="520" max="520" width="15.54296875" style="183" customWidth="1"/>
    <col min="521" max="768" width="10.90625" style="183"/>
    <col min="769" max="769" width="12.1796875" style="183" customWidth="1"/>
    <col min="770" max="770" width="59.26953125" style="183" customWidth="1"/>
    <col min="771" max="771" width="10.90625" style="183"/>
    <col min="772" max="772" width="10.7265625" style="183" customWidth="1"/>
    <col min="773" max="773" width="15.453125" style="183" customWidth="1"/>
    <col min="774" max="774" width="13.26953125" style="183" customWidth="1"/>
    <col min="775" max="775" width="13.453125" style="183" customWidth="1"/>
    <col min="776" max="776" width="15.54296875" style="183" customWidth="1"/>
    <col min="777" max="1024" width="10.90625" style="183"/>
    <col min="1025" max="1025" width="12.1796875" style="183" customWidth="1"/>
    <col min="1026" max="1026" width="59.26953125" style="183" customWidth="1"/>
    <col min="1027" max="1027" width="10.90625" style="183"/>
    <col min="1028" max="1028" width="10.7265625" style="183" customWidth="1"/>
    <col min="1029" max="1029" width="15.453125" style="183" customWidth="1"/>
    <col min="1030" max="1030" width="13.26953125" style="183" customWidth="1"/>
    <col min="1031" max="1031" width="13.453125" style="183" customWidth="1"/>
    <col min="1032" max="1032" width="15.54296875" style="183" customWidth="1"/>
    <col min="1033" max="1280" width="10.90625" style="183"/>
    <col min="1281" max="1281" width="12.1796875" style="183" customWidth="1"/>
    <col min="1282" max="1282" width="59.26953125" style="183" customWidth="1"/>
    <col min="1283" max="1283" width="10.90625" style="183"/>
    <col min="1284" max="1284" width="10.7265625" style="183" customWidth="1"/>
    <col min="1285" max="1285" width="15.453125" style="183" customWidth="1"/>
    <col min="1286" max="1286" width="13.26953125" style="183" customWidth="1"/>
    <col min="1287" max="1287" width="13.453125" style="183" customWidth="1"/>
    <col min="1288" max="1288" width="15.54296875" style="183" customWidth="1"/>
    <col min="1289" max="1536" width="10.90625" style="183"/>
    <col min="1537" max="1537" width="12.1796875" style="183" customWidth="1"/>
    <col min="1538" max="1538" width="59.26953125" style="183" customWidth="1"/>
    <col min="1539" max="1539" width="10.90625" style="183"/>
    <col min="1540" max="1540" width="10.7265625" style="183" customWidth="1"/>
    <col min="1541" max="1541" width="15.453125" style="183" customWidth="1"/>
    <col min="1542" max="1542" width="13.26953125" style="183" customWidth="1"/>
    <col min="1543" max="1543" width="13.453125" style="183" customWidth="1"/>
    <col min="1544" max="1544" width="15.54296875" style="183" customWidth="1"/>
    <col min="1545" max="1792" width="10.90625" style="183"/>
    <col min="1793" max="1793" width="12.1796875" style="183" customWidth="1"/>
    <col min="1794" max="1794" width="59.26953125" style="183" customWidth="1"/>
    <col min="1795" max="1795" width="10.90625" style="183"/>
    <col min="1796" max="1796" width="10.7265625" style="183" customWidth="1"/>
    <col min="1797" max="1797" width="15.453125" style="183" customWidth="1"/>
    <col min="1798" max="1798" width="13.26953125" style="183" customWidth="1"/>
    <col min="1799" max="1799" width="13.453125" style="183" customWidth="1"/>
    <col min="1800" max="1800" width="15.54296875" style="183" customWidth="1"/>
    <col min="1801" max="2048" width="10.90625" style="183"/>
    <col min="2049" max="2049" width="12.1796875" style="183" customWidth="1"/>
    <col min="2050" max="2050" width="59.26953125" style="183" customWidth="1"/>
    <col min="2051" max="2051" width="10.90625" style="183"/>
    <col min="2052" max="2052" width="10.7265625" style="183" customWidth="1"/>
    <col min="2053" max="2053" width="15.453125" style="183" customWidth="1"/>
    <col min="2054" max="2054" width="13.26953125" style="183" customWidth="1"/>
    <col min="2055" max="2055" width="13.453125" style="183" customWidth="1"/>
    <col min="2056" max="2056" width="15.54296875" style="183" customWidth="1"/>
    <col min="2057" max="2304" width="10.90625" style="183"/>
    <col min="2305" max="2305" width="12.1796875" style="183" customWidth="1"/>
    <col min="2306" max="2306" width="59.26953125" style="183" customWidth="1"/>
    <col min="2307" max="2307" width="10.90625" style="183"/>
    <col min="2308" max="2308" width="10.7265625" style="183" customWidth="1"/>
    <col min="2309" max="2309" width="15.453125" style="183" customWidth="1"/>
    <col min="2310" max="2310" width="13.26953125" style="183" customWidth="1"/>
    <col min="2311" max="2311" width="13.453125" style="183" customWidth="1"/>
    <col min="2312" max="2312" width="15.54296875" style="183" customWidth="1"/>
    <col min="2313" max="2560" width="10.90625" style="183"/>
    <col min="2561" max="2561" width="12.1796875" style="183" customWidth="1"/>
    <col min="2562" max="2562" width="59.26953125" style="183" customWidth="1"/>
    <col min="2563" max="2563" width="10.90625" style="183"/>
    <col min="2564" max="2564" width="10.7265625" style="183" customWidth="1"/>
    <col min="2565" max="2565" width="15.453125" style="183" customWidth="1"/>
    <col min="2566" max="2566" width="13.26953125" style="183" customWidth="1"/>
    <col min="2567" max="2567" width="13.453125" style="183" customWidth="1"/>
    <col min="2568" max="2568" width="15.54296875" style="183" customWidth="1"/>
    <col min="2569" max="2816" width="10.90625" style="183"/>
    <col min="2817" max="2817" width="12.1796875" style="183" customWidth="1"/>
    <col min="2818" max="2818" width="59.26953125" style="183" customWidth="1"/>
    <col min="2819" max="2819" width="10.90625" style="183"/>
    <col min="2820" max="2820" width="10.7265625" style="183" customWidth="1"/>
    <col min="2821" max="2821" width="15.453125" style="183" customWidth="1"/>
    <col min="2822" max="2822" width="13.26953125" style="183" customWidth="1"/>
    <col min="2823" max="2823" width="13.453125" style="183" customWidth="1"/>
    <col min="2824" max="2824" width="15.54296875" style="183" customWidth="1"/>
    <col min="2825" max="3072" width="10.90625" style="183"/>
    <col min="3073" max="3073" width="12.1796875" style="183" customWidth="1"/>
    <col min="3074" max="3074" width="59.26953125" style="183" customWidth="1"/>
    <col min="3075" max="3075" width="10.90625" style="183"/>
    <col min="3076" max="3076" width="10.7265625" style="183" customWidth="1"/>
    <col min="3077" max="3077" width="15.453125" style="183" customWidth="1"/>
    <col min="3078" max="3078" width="13.26953125" style="183" customWidth="1"/>
    <col min="3079" max="3079" width="13.453125" style="183" customWidth="1"/>
    <col min="3080" max="3080" width="15.54296875" style="183" customWidth="1"/>
    <col min="3081" max="3328" width="10.90625" style="183"/>
    <col min="3329" max="3329" width="12.1796875" style="183" customWidth="1"/>
    <col min="3330" max="3330" width="59.26953125" style="183" customWidth="1"/>
    <col min="3331" max="3331" width="10.90625" style="183"/>
    <col min="3332" max="3332" width="10.7265625" style="183" customWidth="1"/>
    <col min="3333" max="3333" width="15.453125" style="183" customWidth="1"/>
    <col min="3334" max="3334" width="13.26953125" style="183" customWidth="1"/>
    <col min="3335" max="3335" width="13.453125" style="183" customWidth="1"/>
    <col min="3336" max="3336" width="15.54296875" style="183" customWidth="1"/>
    <col min="3337" max="3584" width="10.90625" style="183"/>
    <col min="3585" max="3585" width="12.1796875" style="183" customWidth="1"/>
    <col min="3586" max="3586" width="59.26953125" style="183" customWidth="1"/>
    <col min="3587" max="3587" width="10.90625" style="183"/>
    <col min="3588" max="3588" width="10.7265625" style="183" customWidth="1"/>
    <col min="3589" max="3589" width="15.453125" style="183" customWidth="1"/>
    <col min="3590" max="3590" width="13.26953125" style="183" customWidth="1"/>
    <col min="3591" max="3591" width="13.453125" style="183" customWidth="1"/>
    <col min="3592" max="3592" width="15.54296875" style="183" customWidth="1"/>
    <col min="3593" max="3840" width="10.90625" style="183"/>
    <col min="3841" max="3841" width="12.1796875" style="183" customWidth="1"/>
    <col min="3842" max="3842" width="59.26953125" style="183" customWidth="1"/>
    <col min="3843" max="3843" width="10.90625" style="183"/>
    <col min="3844" max="3844" width="10.7265625" style="183" customWidth="1"/>
    <col min="3845" max="3845" width="15.453125" style="183" customWidth="1"/>
    <col min="3846" max="3846" width="13.26953125" style="183" customWidth="1"/>
    <col min="3847" max="3847" width="13.453125" style="183" customWidth="1"/>
    <col min="3848" max="3848" width="15.54296875" style="183" customWidth="1"/>
    <col min="3849" max="4096" width="10.90625" style="183"/>
    <col min="4097" max="4097" width="12.1796875" style="183" customWidth="1"/>
    <col min="4098" max="4098" width="59.26953125" style="183" customWidth="1"/>
    <col min="4099" max="4099" width="10.90625" style="183"/>
    <col min="4100" max="4100" width="10.7265625" style="183" customWidth="1"/>
    <col min="4101" max="4101" width="15.453125" style="183" customWidth="1"/>
    <col min="4102" max="4102" width="13.26953125" style="183" customWidth="1"/>
    <col min="4103" max="4103" width="13.453125" style="183" customWidth="1"/>
    <col min="4104" max="4104" width="15.54296875" style="183" customWidth="1"/>
    <col min="4105" max="4352" width="10.90625" style="183"/>
    <col min="4353" max="4353" width="12.1796875" style="183" customWidth="1"/>
    <col min="4354" max="4354" width="59.26953125" style="183" customWidth="1"/>
    <col min="4355" max="4355" width="10.90625" style="183"/>
    <col min="4356" max="4356" width="10.7265625" style="183" customWidth="1"/>
    <col min="4357" max="4357" width="15.453125" style="183" customWidth="1"/>
    <col min="4358" max="4358" width="13.26953125" style="183" customWidth="1"/>
    <col min="4359" max="4359" width="13.453125" style="183" customWidth="1"/>
    <col min="4360" max="4360" width="15.54296875" style="183" customWidth="1"/>
    <col min="4361" max="4608" width="10.90625" style="183"/>
    <col min="4609" max="4609" width="12.1796875" style="183" customWidth="1"/>
    <col min="4610" max="4610" width="59.26953125" style="183" customWidth="1"/>
    <col min="4611" max="4611" width="10.90625" style="183"/>
    <col min="4612" max="4612" width="10.7265625" style="183" customWidth="1"/>
    <col min="4613" max="4613" width="15.453125" style="183" customWidth="1"/>
    <col min="4614" max="4614" width="13.26953125" style="183" customWidth="1"/>
    <col min="4615" max="4615" width="13.453125" style="183" customWidth="1"/>
    <col min="4616" max="4616" width="15.54296875" style="183" customWidth="1"/>
    <col min="4617" max="4864" width="10.90625" style="183"/>
    <col min="4865" max="4865" width="12.1796875" style="183" customWidth="1"/>
    <col min="4866" max="4866" width="59.26953125" style="183" customWidth="1"/>
    <col min="4867" max="4867" width="10.90625" style="183"/>
    <col min="4868" max="4868" width="10.7265625" style="183" customWidth="1"/>
    <col min="4869" max="4869" width="15.453125" style="183" customWidth="1"/>
    <col min="4870" max="4870" width="13.26953125" style="183" customWidth="1"/>
    <col min="4871" max="4871" width="13.453125" style="183" customWidth="1"/>
    <col min="4872" max="4872" width="15.54296875" style="183" customWidth="1"/>
    <col min="4873" max="5120" width="10.90625" style="183"/>
    <col min="5121" max="5121" width="12.1796875" style="183" customWidth="1"/>
    <col min="5122" max="5122" width="59.26953125" style="183" customWidth="1"/>
    <col min="5123" max="5123" width="10.90625" style="183"/>
    <col min="5124" max="5124" width="10.7265625" style="183" customWidth="1"/>
    <col min="5125" max="5125" width="15.453125" style="183" customWidth="1"/>
    <col min="5126" max="5126" width="13.26953125" style="183" customWidth="1"/>
    <col min="5127" max="5127" width="13.453125" style="183" customWidth="1"/>
    <col min="5128" max="5128" width="15.54296875" style="183" customWidth="1"/>
    <col min="5129" max="5376" width="10.90625" style="183"/>
    <col min="5377" max="5377" width="12.1796875" style="183" customWidth="1"/>
    <col min="5378" max="5378" width="59.26953125" style="183" customWidth="1"/>
    <col min="5379" max="5379" width="10.90625" style="183"/>
    <col min="5380" max="5380" width="10.7265625" style="183" customWidth="1"/>
    <col min="5381" max="5381" width="15.453125" style="183" customWidth="1"/>
    <col min="5382" max="5382" width="13.26953125" style="183" customWidth="1"/>
    <col min="5383" max="5383" width="13.453125" style="183" customWidth="1"/>
    <col min="5384" max="5384" width="15.54296875" style="183" customWidth="1"/>
    <col min="5385" max="5632" width="10.90625" style="183"/>
    <col min="5633" max="5633" width="12.1796875" style="183" customWidth="1"/>
    <col min="5634" max="5634" width="59.26953125" style="183" customWidth="1"/>
    <col min="5635" max="5635" width="10.90625" style="183"/>
    <col min="5636" max="5636" width="10.7265625" style="183" customWidth="1"/>
    <col min="5637" max="5637" width="15.453125" style="183" customWidth="1"/>
    <col min="5638" max="5638" width="13.26953125" style="183" customWidth="1"/>
    <col min="5639" max="5639" width="13.453125" style="183" customWidth="1"/>
    <col min="5640" max="5640" width="15.54296875" style="183" customWidth="1"/>
    <col min="5641" max="5888" width="10.90625" style="183"/>
    <col min="5889" max="5889" width="12.1796875" style="183" customWidth="1"/>
    <col min="5890" max="5890" width="59.26953125" style="183" customWidth="1"/>
    <col min="5891" max="5891" width="10.90625" style="183"/>
    <col min="5892" max="5892" width="10.7265625" style="183" customWidth="1"/>
    <col min="5893" max="5893" width="15.453125" style="183" customWidth="1"/>
    <col min="5894" max="5894" width="13.26953125" style="183" customWidth="1"/>
    <col min="5895" max="5895" width="13.453125" style="183" customWidth="1"/>
    <col min="5896" max="5896" width="15.54296875" style="183" customWidth="1"/>
    <col min="5897" max="6144" width="10.90625" style="183"/>
    <col min="6145" max="6145" width="12.1796875" style="183" customWidth="1"/>
    <col min="6146" max="6146" width="59.26953125" style="183" customWidth="1"/>
    <col min="6147" max="6147" width="10.90625" style="183"/>
    <col min="6148" max="6148" width="10.7265625" style="183" customWidth="1"/>
    <col min="6149" max="6149" width="15.453125" style="183" customWidth="1"/>
    <col min="6150" max="6150" width="13.26953125" style="183" customWidth="1"/>
    <col min="6151" max="6151" width="13.453125" style="183" customWidth="1"/>
    <col min="6152" max="6152" width="15.54296875" style="183" customWidth="1"/>
    <col min="6153" max="6400" width="10.90625" style="183"/>
    <col min="6401" max="6401" width="12.1796875" style="183" customWidth="1"/>
    <col min="6402" max="6402" width="59.26953125" style="183" customWidth="1"/>
    <col min="6403" max="6403" width="10.90625" style="183"/>
    <col min="6404" max="6404" width="10.7265625" style="183" customWidth="1"/>
    <col min="6405" max="6405" width="15.453125" style="183" customWidth="1"/>
    <col min="6406" max="6406" width="13.26953125" style="183" customWidth="1"/>
    <col min="6407" max="6407" width="13.453125" style="183" customWidth="1"/>
    <col min="6408" max="6408" width="15.54296875" style="183" customWidth="1"/>
    <col min="6409" max="6656" width="10.90625" style="183"/>
    <col min="6657" max="6657" width="12.1796875" style="183" customWidth="1"/>
    <col min="6658" max="6658" width="59.26953125" style="183" customWidth="1"/>
    <col min="6659" max="6659" width="10.90625" style="183"/>
    <col min="6660" max="6660" width="10.7265625" style="183" customWidth="1"/>
    <col min="6661" max="6661" width="15.453125" style="183" customWidth="1"/>
    <col min="6662" max="6662" width="13.26953125" style="183" customWidth="1"/>
    <col min="6663" max="6663" width="13.453125" style="183" customWidth="1"/>
    <col min="6664" max="6664" width="15.54296875" style="183" customWidth="1"/>
    <col min="6665" max="6912" width="10.90625" style="183"/>
    <col min="6913" max="6913" width="12.1796875" style="183" customWidth="1"/>
    <col min="6914" max="6914" width="59.26953125" style="183" customWidth="1"/>
    <col min="6915" max="6915" width="10.90625" style="183"/>
    <col min="6916" max="6916" width="10.7265625" style="183" customWidth="1"/>
    <col min="6917" max="6917" width="15.453125" style="183" customWidth="1"/>
    <col min="6918" max="6918" width="13.26953125" style="183" customWidth="1"/>
    <col min="6919" max="6919" width="13.453125" style="183" customWidth="1"/>
    <col min="6920" max="6920" width="15.54296875" style="183" customWidth="1"/>
    <col min="6921" max="7168" width="10.90625" style="183"/>
    <col min="7169" max="7169" width="12.1796875" style="183" customWidth="1"/>
    <col min="7170" max="7170" width="59.26953125" style="183" customWidth="1"/>
    <col min="7171" max="7171" width="10.90625" style="183"/>
    <col min="7172" max="7172" width="10.7265625" style="183" customWidth="1"/>
    <col min="7173" max="7173" width="15.453125" style="183" customWidth="1"/>
    <col min="7174" max="7174" width="13.26953125" style="183" customWidth="1"/>
    <col min="7175" max="7175" width="13.453125" style="183" customWidth="1"/>
    <col min="7176" max="7176" width="15.54296875" style="183" customWidth="1"/>
    <col min="7177" max="7424" width="10.90625" style="183"/>
    <col min="7425" max="7425" width="12.1796875" style="183" customWidth="1"/>
    <col min="7426" max="7426" width="59.26953125" style="183" customWidth="1"/>
    <col min="7427" max="7427" width="10.90625" style="183"/>
    <col min="7428" max="7428" width="10.7265625" style="183" customWidth="1"/>
    <col min="7429" max="7429" width="15.453125" style="183" customWidth="1"/>
    <col min="7430" max="7430" width="13.26953125" style="183" customWidth="1"/>
    <col min="7431" max="7431" width="13.453125" style="183" customWidth="1"/>
    <col min="7432" max="7432" width="15.54296875" style="183" customWidth="1"/>
    <col min="7433" max="7680" width="10.90625" style="183"/>
    <col min="7681" max="7681" width="12.1796875" style="183" customWidth="1"/>
    <col min="7682" max="7682" width="59.26953125" style="183" customWidth="1"/>
    <col min="7683" max="7683" width="10.90625" style="183"/>
    <col min="7684" max="7684" width="10.7265625" style="183" customWidth="1"/>
    <col min="7685" max="7685" width="15.453125" style="183" customWidth="1"/>
    <col min="7686" max="7686" width="13.26953125" style="183" customWidth="1"/>
    <col min="7687" max="7687" width="13.453125" style="183" customWidth="1"/>
    <col min="7688" max="7688" width="15.54296875" style="183" customWidth="1"/>
    <col min="7689" max="7936" width="10.90625" style="183"/>
    <col min="7937" max="7937" width="12.1796875" style="183" customWidth="1"/>
    <col min="7938" max="7938" width="59.26953125" style="183" customWidth="1"/>
    <col min="7939" max="7939" width="10.90625" style="183"/>
    <col min="7940" max="7940" width="10.7265625" style="183" customWidth="1"/>
    <col min="7941" max="7941" width="15.453125" style="183" customWidth="1"/>
    <col min="7942" max="7942" width="13.26953125" style="183" customWidth="1"/>
    <col min="7943" max="7943" width="13.453125" style="183" customWidth="1"/>
    <col min="7944" max="7944" width="15.54296875" style="183" customWidth="1"/>
    <col min="7945" max="8192" width="10.90625" style="183"/>
    <col min="8193" max="8193" width="12.1796875" style="183" customWidth="1"/>
    <col min="8194" max="8194" width="59.26953125" style="183" customWidth="1"/>
    <col min="8195" max="8195" width="10.90625" style="183"/>
    <col min="8196" max="8196" width="10.7265625" style="183" customWidth="1"/>
    <col min="8197" max="8197" width="15.453125" style="183" customWidth="1"/>
    <col min="8198" max="8198" width="13.26953125" style="183" customWidth="1"/>
    <col min="8199" max="8199" width="13.453125" style="183" customWidth="1"/>
    <col min="8200" max="8200" width="15.54296875" style="183" customWidth="1"/>
    <col min="8201" max="8448" width="10.90625" style="183"/>
    <col min="8449" max="8449" width="12.1796875" style="183" customWidth="1"/>
    <col min="8450" max="8450" width="59.26953125" style="183" customWidth="1"/>
    <col min="8451" max="8451" width="10.90625" style="183"/>
    <col min="8452" max="8452" width="10.7265625" style="183" customWidth="1"/>
    <col min="8453" max="8453" width="15.453125" style="183" customWidth="1"/>
    <col min="8454" max="8454" width="13.26953125" style="183" customWidth="1"/>
    <col min="8455" max="8455" width="13.453125" style="183" customWidth="1"/>
    <col min="8456" max="8456" width="15.54296875" style="183" customWidth="1"/>
    <col min="8457" max="8704" width="10.90625" style="183"/>
    <col min="8705" max="8705" width="12.1796875" style="183" customWidth="1"/>
    <col min="8706" max="8706" width="59.26953125" style="183" customWidth="1"/>
    <col min="8707" max="8707" width="10.90625" style="183"/>
    <col min="8708" max="8708" width="10.7265625" style="183" customWidth="1"/>
    <col min="8709" max="8709" width="15.453125" style="183" customWidth="1"/>
    <col min="8710" max="8710" width="13.26953125" style="183" customWidth="1"/>
    <col min="8711" max="8711" width="13.453125" style="183" customWidth="1"/>
    <col min="8712" max="8712" width="15.54296875" style="183" customWidth="1"/>
    <col min="8713" max="8960" width="10.90625" style="183"/>
    <col min="8961" max="8961" width="12.1796875" style="183" customWidth="1"/>
    <col min="8962" max="8962" width="59.26953125" style="183" customWidth="1"/>
    <col min="8963" max="8963" width="10.90625" style="183"/>
    <col min="8964" max="8964" width="10.7265625" style="183" customWidth="1"/>
    <col min="8965" max="8965" width="15.453125" style="183" customWidth="1"/>
    <col min="8966" max="8966" width="13.26953125" style="183" customWidth="1"/>
    <col min="8967" max="8967" width="13.453125" style="183" customWidth="1"/>
    <col min="8968" max="8968" width="15.54296875" style="183" customWidth="1"/>
    <col min="8969" max="9216" width="10.90625" style="183"/>
    <col min="9217" max="9217" width="12.1796875" style="183" customWidth="1"/>
    <col min="9218" max="9218" width="59.26953125" style="183" customWidth="1"/>
    <col min="9219" max="9219" width="10.90625" style="183"/>
    <col min="9220" max="9220" width="10.7265625" style="183" customWidth="1"/>
    <col min="9221" max="9221" width="15.453125" style="183" customWidth="1"/>
    <col min="9222" max="9222" width="13.26953125" style="183" customWidth="1"/>
    <col min="9223" max="9223" width="13.453125" style="183" customWidth="1"/>
    <col min="9224" max="9224" width="15.54296875" style="183" customWidth="1"/>
    <col min="9225" max="9472" width="10.90625" style="183"/>
    <col min="9473" max="9473" width="12.1796875" style="183" customWidth="1"/>
    <col min="9474" max="9474" width="59.26953125" style="183" customWidth="1"/>
    <col min="9475" max="9475" width="10.90625" style="183"/>
    <col min="9476" max="9476" width="10.7265625" style="183" customWidth="1"/>
    <col min="9477" max="9477" width="15.453125" style="183" customWidth="1"/>
    <col min="9478" max="9478" width="13.26953125" style="183" customWidth="1"/>
    <col min="9479" max="9479" width="13.453125" style="183" customWidth="1"/>
    <col min="9480" max="9480" width="15.54296875" style="183" customWidth="1"/>
    <col min="9481" max="9728" width="10.90625" style="183"/>
    <col min="9729" max="9729" width="12.1796875" style="183" customWidth="1"/>
    <col min="9730" max="9730" width="59.26953125" style="183" customWidth="1"/>
    <col min="9731" max="9731" width="10.90625" style="183"/>
    <col min="9732" max="9732" width="10.7265625" style="183" customWidth="1"/>
    <col min="9733" max="9733" width="15.453125" style="183" customWidth="1"/>
    <col min="9734" max="9734" width="13.26953125" style="183" customWidth="1"/>
    <col min="9735" max="9735" width="13.453125" style="183" customWidth="1"/>
    <col min="9736" max="9736" width="15.54296875" style="183" customWidth="1"/>
    <col min="9737" max="9984" width="10.90625" style="183"/>
    <col min="9985" max="9985" width="12.1796875" style="183" customWidth="1"/>
    <col min="9986" max="9986" width="59.26953125" style="183" customWidth="1"/>
    <col min="9987" max="9987" width="10.90625" style="183"/>
    <col min="9988" max="9988" width="10.7265625" style="183" customWidth="1"/>
    <col min="9989" max="9989" width="15.453125" style="183" customWidth="1"/>
    <col min="9990" max="9990" width="13.26953125" style="183" customWidth="1"/>
    <col min="9991" max="9991" width="13.453125" style="183" customWidth="1"/>
    <col min="9992" max="9992" width="15.54296875" style="183" customWidth="1"/>
    <col min="9993" max="10240" width="10.90625" style="183"/>
    <col min="10241" max="10241" width="12.1796875" style="183" customWidth="1"/>
    <col min="10242" max="10242" width="59.26953125" style="183" customWidth="1"/>
    <col min="10243" max="10243" width="10.90625" style="183"/>
    <col min="10244" max="10244" width="10.7265625" style="183" customWidth="1"/>
    <col min="10245" max="10245" width="15.453125" style="183" customWidth="1"/>
    <col min="10246" max="10246" width="13.26953125" style="183" customWidth="1"/>
    <col min="10247" max="10247" width="13.453125" style="183" customWidth="1"/>
    <col min="10248" max="10248" width="15.54296875" style="183" customWidth="1"/>
    <col min="10249" max="10496" width="10.90625" style="183"/>
    <col min="10497" max="10497" width="12.1796875" style="183" customWidth="1"/>
    <col min="10498" max="10498" width="59.26953125" style="183" customWidth="1"/>
    <col min="10499" max="10499" width="10.90625" style="183"/>
    <col min="10500" max="10500" width="10.7265625" style="183" customWidth="1"/>
    <col min="10501" max="10501" width="15.453125" style="183" customWidth="1"/>
    <col min="10502" max="10502" width="13.26953125" style="183" customWidth="1"/>
    <col min="10503" max="10503" width="13.453125" style="183" customWidth="1"/>
    <col min="10504" max="10504" width="15.54296875" style="183" customWidth="1"/>
    <col min="10505" max="10752" width="10.90625" style="183"/>
    <col min="10753" max="10753" width="12.1796875" style="183" customWidth="1"/>
    <col min="10754" max="10754" width="59.26953125" style="183" customWidth="1"/>
    <col min="10755" max="10755" width="10.90625" style="183"/>
    <col min="10756" max="10756" width="10.7265625" style="183" customWidth="1"/>
    <col min="10757" max="10757" width="15.453125" style="183" customWidth="1"/>
    <col min="10758" max="10758" width="13.26953125" style="183" customWidth="1"/>
    <col min="10759" max="10759" width="13.453125" style="183" customWidth="1"/>
    <col min="10760" max="10760" width="15.54296875" style="183" customWidth="1"/>
    <col min="10761" max="11008" width="10.90625" style="183"/>
    <col min="11009" max="11009" width="12.1796875" style="183" customWidth="1"/>
    <col min="11010" max="11010" width="59.26953125" style="183" customWidth="1"/>
    <col min="11011" max="11011" width="10.90625" style="183"/>
    <col min="11012" max="11012" width="10.7265625" style="183" customWidth="1"/>
    <col min="11013" max="11013" width="15.453125" style="183" customWidth="1"/>
    <col min="11014" max="11014" width="13.26953125" style="183" customWidth="1"/>
    <col min="11015" max="11015" width="13.453125" style="183" customWidth="1"/>
    <col min="11016" max="11016" width="15.54296875" style="183" customWidth="1"/>
    <col min="11017" max="11264" width="10.90625" style="183"/>
    <col min="11265" max="11265" width="12.1796875" style="183" customWidth="1"/>
    <col min="11266" max="11266" width="59.26953125" style="183" customWidth="1"/>
    <col min="11267" max="11267" width="10.90625" style="183"/>
    <col min="11268" max="11268" width="10.7265625" style="183" customWidth="1"/>
    <col min="11269" max="11269" width="15.453125" style="183" customWidth="1"/>
    <col min="11270" max="11270" width="13.26953125" style="183" customWidth="1"/>
    <col min="11271" max="11271" width="13.453125" style="183" customWidth="1"/>
    <col min="11272" max="11272" width="15.54296875" style="183" customWidth="1"/>
    <col min="11273" max="11520" width="10.90625" style="183"/>
    <col min="11521" max="11521" width="12.1796875" style="183" customWidth="1"/>
    <col min="11522" max="11522" width="59.26953125" style="183" customWidth="1"/>
    <col min="11523" max="11523" width="10.90625" style="183"/>
    <col min="11524" max="11524" width="10.7265625" style="183" customWidth="1"/>
    <col min="11525" max="11525" width="15.453125" style="183" customWidth="1"/>
    <col min="11526" max="11526" width="13.26953125" style="183" customWidth="1"/>
    <col min="11527" max="11527" width="13.453125" style="183" customWidth="1"/>
    <col min="11528" max="11528" width="15.54296875" style="183" customWidth="1"/>
    <col min="11529" max="11776" width="10.90625" style="183"/>
    <col min="11777" max="11777" width="12.1796875" style="183" customWidth="1"/>
    <col min="11778" max="11778" width="59.26953125" style="183" customWidth="1"/>
    <col min="11779" max="11779" width="10.90625" style="183"/>
    <col min="11780" max="11780" width="10.7265625" style="183" customWidth="1"/>
    <col min="11781" max="11781" width="15.453125" style="183" customWidth="1"/>
    <col min="11782" max="11782" width="13.26953125" style="183" customWidth="1"/>
    <col min="11783" max="11783" width="13.453125" style="183" customWidth="1"/>
    <col min="11784" max="11784" width="15.54296875" style="183" customWidth="1"/>
    <col min="11785" max="12032" width="10.90625" style="183"/>
    <col min="12033" max="12033" width="12.1796875" style="183" customWidth="1"/>
    <col min="12034" max="12034" width="59.26953125" style="183" customWidth="1"/>
    <col min="12035" max="12035" width="10.90625" style="183"/>
    <col min="12036" max="12036" width="10.7265625" style="183" customWidth="1"/>
    <col min="12037" max="12037" width="15.453125" style="183" customWidth="1"/>
    <col min="12038" max="12038" width="13.26953125" style="183" customWidth="1"/>
    <col min="12039" max="12039" width="13.453125" style="183" customWidth="1"/>
    <col min="12040" max="12040" width="15.54296875" style="183" customWidth="1"/>
    <col min="12041" max="12288" width="10.90625" style="183"/>
    <col min="12289" max="12289" width="12.1796875" style="183" customWidth="1"/>
    <col min="12290" max="12290" width="59.26953125" style="183" customWidth="1"/>
    <col min="12291" max="12291" width="10.90625" style="183"/>
    <col min="12292" max="12292" width="10.7265625" style="183" customWidth="1"/>
    <col min="12293" max="12293" width="15.453125" style="183" customWidth="1"/>
    <col min="12294" max="12294" width="13.26953125" style="183" customWidth="1"/>
    <col min="12295" max="12295" width="13.453125" style="183" customWidth="1"/>
    <col min="12296" max="12296" width="15.54296875" style="183" customWidth="1"/>
    <col min="12297" max="12544" width="10.90625" style="183"/>
    <col min="12545" max="12545" width="12.1796875" style="183" customWidth="1"/>
    <col min="12546" max="12546" width="59.26953125" style="183" customWidth="1"/>
    <col min="12547" max="12547" width="10.90625" style="183"/>
    <col min="12548" max="12548" width="10.7265625" style="183" customWidth="1"/>
    <col min="12549" max="12549" width="15.453125" style="183" customWidth="1"/>
    <col min="12550" max="12550" width="13.26953125" style="183" customWidth="1"/>
    <col min="12551" max="12551" width="13.453125" style="183" customWidth="1"/>
    <col min="12552" max="12552" width="15.54296875" style="183" customWidth="1"/>
    <col min="12553" max="12800" width="10.90625" style="183"/>
    <col min="12801" max="12801" width="12.1796875" style="183" customWidth="1"/>
    <col min="12802" max="12802" width="59.26953125" style="183" customWidth="1"/>
    <col min="12803" max="12803" width="10.90625" style="183"/>
    <col min="12804" max="12804" width="10.7265625" style="183" customWidth="1"/>
    <col min="12805" max="12805" width="15.453125" style="183" customWidth="1"/>
    <col min="12806" max="12806" width="13.26953125" style="183" customWidth="1"/>
    <col min="12807" max="12807" width="13.453125" style="183" customWidth="1"/>
    <col min="12808" max="12808" width="15.54296875" style="183" customWidth="1"/>
    <col min="12809" max="13056" width="10.90625" style="183"/>
    <col min="13057" max="13057" width="12.1796875" style="183" customWidth="1"/>
    <col min="13058" max="13058" width="59.26953125" style="183" customWidth="1"/>
    <col min="13059" max="13059" width="10.90625" style="183"/>
    <col min="13060" max="13060" width="10.7265625" style="183" customWidth="1"/>
    <col min="13061" max="13061" width="15.453125" style="183" customWidth="1"/>
    <col min="13062" max="13062" width="13.26953125" style="183" customWidth="1"/>
    <col min="13063" max="13063" width="13.453125" style="183" customWidth="1"/>
    <col min="13064" max="13064" width="15.54296875" style="183" customWidth="1"/>
    <col min="13065" max="13312" width="10.90625" style="183"/>
    <col min="13313" max="13313" width="12.1796875" style="183" customWidth="1"/>
    <col min="13314" max="13314" width="59.26953125" style="183" customWidth="1"/>
    <col min="13315" max="13315" width="10.90625" style="183"/>
    <col min="13316" max="13316" width="10.7265625" style="183" customWidth="1"/>
    <col min="13317" max="13317" width="15.453125" style="183" customWidth="1"/>
    <col min="13318" max="13318" width="13.26953125" style="183" customWidth="1"/>
    <col min="13319" max="13319" width="13.453125" style="183" customWidth="1"/>
    <col min="13320" max="13320" width="15.54296875" style="183" customWidth="1"/>
    <col min="13321" max="13568" width="10.90625" style="183"/>
    <col min="13569" max="13569" width="12.1796875" style="183" customWidth="1"/>
    <col min="13570" max="13570" width="59.26953125" style="183" customWidth="1"/>
    <col min="13571" max="13571" width="10.90625" style="183"/>
    <col min="13572" max="13572" width="10.7265625" style="183" customWidth="1"/>
    <col min="13573" max="13573" width="15.453125" style="183" customWidth="1"/>
    <col min="13574" max="13574" width="13.26953125" style="183" customWidth="1"/>
    <col min="13575" max="13575" width="13.453125" style="183" customWidth="1"/>
    <col min="13576" max="13576" width="15.54296875" style="183" customWidth="1"/>
    <col min="13577" max="13824" width="10.90625" style="183"/>
    <col min="13825" max="13825" width="12.1796875" style="183" customWidth="1"/>
    <col min="13826" max="13826" width="59.26953125" style="183" customWidth="1"/>
    <col min="13827" max="13827" width="10.90625" style="183"/>
    <col min="13828" max="13828" width="10.7265625" style="183" customWidth="1"/>
    <col min="13829" max="13829" width="15.453125" style="183" customWidth="1"/>
    <col min="13830" max="13830" width="13.26953125" style="183" customWidth="1"/>
    <col min="13831" max="13831" width="13.453125" style="183" customWidth="1"/>
    <col min="13832" max="13832" width="15.54296875" style="183" customWidth="1"/>
    <col min="13833" max="14080" width="10.90625" style="183"/>
    <col min="14081" max="14081" width="12.1796875" style="183" customWidth="1"/>
    <col min="14082" max="14082" width="59.26953125" style="183" customWidth="1"/>
    <col min="14083" max="14083" width="10.90625" style="183"/>
    <col min="14084" max="14084" width="10.7265625" style="183" customWidth="1"/>
    <col min="14085" max="14085" width="15.453125" style="183" customWidth="1"/>
    <col min="14086" max="14086" width="13.26953125" style="183" customWidth="1"/>
    <col min="14087" max="14087" width="13.453125" style="183" customWidth="1"/>
    <col min="14088" max="14088" width="15.54296875" style="183" customWidth="1"/>
    <col min="14089" max="14336" width="10.90625" style="183"/>
    <col min="14337" max="14337" width="12.1796875" style="183" customWidth="1"/>
    <col min="14338" max="14338" width="59.26953125" style="183" customWidth="1"/>
    <col min="14339" max="14339" width="10.90625" style="183"/>
    <col min="14340" max="14340" width="10.7265625" style="183" customWidth="1"/>
    <col min="14341" max="14341" width="15.453125" style="183" customWidth="1"/>
    <col min="14342" max="14342" width="13.26953125" style="183" customWidth="1"/>
    <col min="14343" max="14343" width="13.453125" style="183" customWidth="1"/>
    <col min="14344" max="14344" width="15.54296875" style="183" customWidth="1"/>
    <col min="14345" max="14592" width="10.90625" style="183"/>
    <col min="14593" max="14593" width="12.1796875" style="183" customWidth="1"/>
    <col min="14594" max="14594" width="59.26953125" style="183" customWidth="1"/>
    <col min="14595" max="14595" width="10.90625" style="183"/>
    <col min="14596" max="14596" width="10.7265625" style="183" customWidth="1"/>
    <col min="14597" max="14597" width="15.453125" style="183" customWidth="1"/>
    <col min="14598" max="14598" width="13.26953125" style="183" customWidth="1"/>
    <col min="14599" max="14599" width="13.453125" style="183" customWidth="1"/>
    <col min="14600" max="14600" width="15.54296875" style="183" customWidth="1"/>
    <col min="14601" max="14848" width="10.90625" style="183"/>
    <col min="14849" max="14849" width="12.1796875" style="183" customWidth="1"/>
    <col min="14850" max="14850" width="59.26953125" style="183" customWidth="1"/>
    <col min="14851" max="14851" width="10.90625" style="183"/>
    <col min="14852" max="14852" width="10.7265625" style="183" customWidth="1"/>
    <col min="14853" max="14853" width="15.453125" style="183" customWidth="1"/>
    <col min="14854" max="14854" width="13.26953125" style="183" customWidth="1"/>
    <col min="14855" max="14855" width="13.453125" style="183" customWidth="1"/>
    <col min="14856" max="14856" width="15.54296875" style="183" customWidth="1"/>
    <col min="14857" max="15104" width="10.90625" style="183"/>
    <col min="15105" max="15105" width="12.1796875" style="183" customWidth="1"/>
    <col min="15106" max="15106" width="59.26953125" style="183" customWidth="1"/>
    <col min="15107" max="15107" width="10.90625" style="183"/>
    <col min="15108" max="15108" width="10.7265625" style="183" customWidth="1"/>
    <col min="15109" max="15109" width="15.453125" style="183" customWidth="1"/>
    <col min="15110" max="15110" width="13.26953125" style="183" customWidth="1"/>
    <col min="15111" max="15111" width="13.453125" style="183" customWidth="1"/>
    <col min="15112" max="15112" width="15.54296875" style="183" customWidth="1"/>
    <col min="15113" max="15360" width="10.90625" style="183"/>
    <col min="15361" max="15361" width="12.1796875" style="183" customWidth="1"/>
    <col min="15362" max="15362" width="59.26953125" style="183" customWidth="1"/>
    <col min="15363" max="15363" width="10.90625" style="183"/>
    <col min="15364" max="15364" width="10.7265625" style="183" customWidth="1"/>
    <col min="15365" max="15365" width="15.453125" style="183" customWidth="1"/>
    <col min="15366" max="15366" width="13.26953125" style="183" customWidth="1"/>
    <col min="15367" max="15367" width="13.453125" style="183" customWidth="1"/>
    <col min="15368" max="15368" width="15.54296875" style="183" customWidth="1"/>
    <col min="15369" max="15616" width="10.90625" style="183"/>
    <col min="15617" max="15617" width="12.1796875" style="183" customWidth="1"/>
    <col min="15618" max="15618" width="59.26953125" style="183" customWidth="1"/>
    <col min="15619" max="15619" width="10.90625" style="183"/>
    <col min="15620" max="15620" width="10.7265625" style="183" customWidth="1"/>
    <col min="15621" max="15621" width="15.453125" style="183" customWidth="1"/>
    <col min="15622" max="15622" width="13.26953125" style="183" customWidth="1"/>
    <col min="15623" max="15623" width="13.453125" style="183" customWidth="1"/>
    <col min="15624" max="15624" width="15.54296875" style="183" customWidth="1"/>
    <col min="15625" max="15872" width="10.90625" style="183"/>
    <col min="15873" max="15873" width="12.1796875" style="183" customWidth="1"/>
    <col min="15874" max="15874" width="59.26953125" style="183" customWidth="1"/>
    <col min="15875" max="15875" width="10.90625" style="183"/>
    <col min="15876" max="15876" width="10.7265625" style="183" customWidth="1"/>
    <col min="15877" max="15877" width="15.453125" style="183" customWidth="1"/>
    <col min="15878" max="15878" width="13.26953125" style="183" customWidth="1"/>
    <col min="15879" max="15879" width="13.453125" style="183" customWidth="1"/>
    <col min="15880" max="15880" width="15.54296875" style="183" customWidth="1"/>
    <col min="15881" max="16128" width="10.90625" style="183"/>
    <col min="16129" max="16129" width="12.1796875" style="183" customWidth="1"/>
    <col min="16130" max="16130" width="59.26953125" style="183" customWidth="1"/>
    <col min="16131" max="16131" width="10.90625" style="183"/>
    <col min="16132" max="16132" width="10.7265625" style="183" customWidth="1"/>
    <col min="16133" max="16133" width="15.453125" style="183" customWidth="1"/>
    <col min="16134" max="16134" width="13.26953125" style="183" customWidth="1"/>
    <col min="16135" max="16135" width="13.453125" style="183" customWidth="1"/>
    <col min="16136" max="16136" width="15.54296875" style="183" customWidth="1"/>
    <col min="16137" max="16384" width="10.90625" style="183"/>
  </cols>
  <sheetData>
    <row r="2" spans="1:8" ht="13" x14ac:dyDescent="0.3">
      <c r="A2" s="182" t="s">
        <v>2954</v>
      </c>
    </row>
    <row r="4" spans="1:8" ht="40.5" customHeight="1" x14ac:dyDescent="0.25">
      <c r="A4" s="184" t="s">
        <v>2955</v>
      </c>
      <c r="B4" s="184" t="s">
        <v>2956</v>
      </c>
      <c r="C4" s="184" t="s">
        <v>404</v>
      </c>
      <c r="D4" s="184" t="s">
        <v>405</v>
      </c>
      <c r="E4" s="185" t="s">
        <v>107</v>
      </c>
      <c r="F4" s="184" t="s">
        <v>2957</v>
      </c>
      <c r="G4" s="184" t="s">
        <v>2958</v>
      </c>
      <c r="H4" s="184" t="s">
        <v>107</v>
      </c>
    </row>
    <row r="5" spans="1:8" x14ac:dyDescent="0.25">
      <c r="A5" s="186" t="s">
        <v>624</v>
      </c>
      <c r="B5" s="186" t="s">
        <v>2959</v>
      </c>
      <c r="C5" s="186">
        <v>9</v>
      </c>
      <c r="D5" s="186">
        <v>5</v>
      </c>
      <c r="E5" s="187">
        <v>14</v>
      </c>
      <c r="F5" s="186">
        <v>4</v>
      </c>
      <c r="G5" s="186"/>
      <c r="H5" s="186">
        <v>4</v>
      </c>
    </row>
    <row r="6" spans="1:8" x14ac:dyDescent="0.25">
      <c r="A6" s="186"/>
      <c r="B6" s="186" t="s">
        <v>521</v>
      </c>
      <c r="C6" s="186">
        <v>5</v>
      </c>
      <c r="D6" s="186">
        <v>4</v>
      </c>
      <c r="E6" s="187">
        <v>9</v>
      </c>
      <c r="F6" s="186">
        <v>2</v>
      </c>
      <c r="G6" s="186">
        <v>3</v>
      </c>
      <c r="H6" s="186">
        <v>5</v>
      </c>
    </row>
    <row r="7" spans="1:8" x14ac:dyDescent="0.25">
      <c r="A7" s="186"/>
      <c r="B7" s="186" t="s">
        <v>2960</v>
      </c>
      <c r="C7" s="186">
        <v>1</v>
      </c>
      <c r="D7" s="186">
        <v>1</v>
      </c>
      <c r="E7" s="187">
        <v>2</v>
      </c>
      <c r="F7" s="186"/>
      <c r="G7" s="186">
        <v>1</v>
      </c>
      <c r="H7" s="186">
        <v>1</v>
      </c>
    </row>
    <row r="8" spans="1:8" x14ac:dyDescent="0.25">
      <c r="A8" s="186"/>
      <c r="B8" s="186" t="s">
        <v>2948</v>
      </c>
      <c r="C8" s="186">
        <v>2</v>
      </c>
      <c r="D8" s="186">
        <v>1</v>
      </c>
      <c r="E8" s="187">
        <v>3</v>
      </c>
      <c r="F8" s="186">
        <v>1</v>
      </c>
      <c r="G8" s="186">
        <v>1</v>
      </c>
      <c r="H8" s="186">
        <v>2</v>
      </c>
    </row>
    <row r="9" spans="1:8" x14ac:dyDescent="0.25">
      <c r="A9" s="188" t="s">
        <v>2961</v>
      </c>
      <c r="B9" s="188"/>
      <c r="C9" s="188">
        <v>17</v>
      </c>
      <c r="D9" s="188">
        <v>11</v>
      </c>
      <c r="E9" s="189">
        <v>28</v>
      </c>
      <c r="F9" s="190">
        <v>7</v>
      </c>
      <c r="G9" s="190">
        <v>5</v>
      </c>
      <c r="H9" s="190">
        <v>12</v>
      </c>
    </row>
    <row r="10" spans="1:8" x14ac:dyDescent="0.25">
      <c r="A10" s="186" t="s">
        <v>2962</v>
      </c>
      <c r="B10" s="186" t="s">
        <v>2963</v>
      </c>
      <c r="C10" s="186">
        <v>6</v>
      </c>
      <c r="D10" s="186">
        <v>5</v>
      </c>
      <c r="E10" s="187">
        <v>11</v>
      </c>
      <c r="F10" s="186">
        <v>3</v>
      </c>
      <c r="G10" s="186"/>
      <c r="H10" s="186">
        <v>3</v>
      </c>
    </row>
    <row r="11" spans="1:8" x14ac:dyDescent="0.25">
      <c r="A11" s="186"/>
      <c r="B11" s="186" t="s">
        <v>2964</v>
      </c>
      <c r="C11" s="186">
        <v>4</v>
      </c>
      <c r="D11" s="186">
        <v>10</v>
      </c>
      <c r="E11" s="187">
        <v>14</v>
      </c>
      <c r="F11" s="186">
        <v>4</v>
      </c>
      <c r="G11" s="186">
        <v>8</v>
      </c>
      <c r="H11" s="186">
        <v>12</v>
      </c>
    </row>
    <row r="12" spans="1:8" x14ac:dyDescent="0.25">
      <c r="A12" s="188" t="s">
        <v>2965</v>
      </c>
      <c r="B12" s="188"/>
      <c r="C12" s="188">
        <v>10</v>
      </c>
      <c r="D12" s="188">
        <v>15</v>
      </c>
      <c r="E12" s="189">
        <v>25</v>
      </c>
      <c r="F12" s="190">
        <v>7</v>
      </c>
      <c r="G12" s="190">
        <v>8</v>
      </c>
      <c r="H12" s="190">
        <v>15</v>
      </c>
    </row>
    <row r="13" spans="1:8" x14ac:dyDescent="0.25">
      <c r="A13" s="186" t="s">
        <v>2966</v>
      </c>
      <c r="B13" s="186" t="s">
        <v>2967</v>
      </c>
      <c r="C13" s="186">
        <v>4</v>
      </c>
      <c r="D13" s="186">
        <v>1</v>
      </c>
      <c r="E13" s="187">
        <v>5</v>
      </c>
      <c r="F13" s="186">
        <v>1</v>
      </c>
      <c r="G13" s="186">
        <v>1</v>
      </c>
      <c r="H13" s="186">
        <v>2</v>
      </c>
    </row>
    <row r="14" spans="1:8" x14ac:dyDescent="0.25">
      <c r="A14" s="186"/>
      <c r="B14" s="186" t="s">
        <v>2968</v>
      </c>
      <c r="C14" s="186">
        <v>2</v>
      </c>
      <c r="D14" s="186">
        <v>2</v>
      </c>
      <c r="E14" s="187">
        <v>4</v>
      </c>
      <c r="F14" s="186"/>
      <c r="G14" s="186">
        <v>1</v>
      </c>
      <c r="H14" s="186">
        <v>1</v>
      </c>
    </row>
    <row r="15" spans="1:8" x14ac:dyDescent="0.25">
      <c r="A15" s="186"/>
      <c r="B15" s="186" t="s">
        <v>2969</v>
      </c>
      <c r="C15" s="186">
        <v>3</v>
      </c>
      <c r="D15" s="186">
        <v>5</v>
      </c>
      <c r="E15" s="187">
        <v>8</v>
      </c>
      <c r="F15" s="186">
        <v>1</v>
      </c>
      <c r="G15" s="186">
        <v>1</v>
      </c>
      <c r="H15" s="186">
        <v>2</v>
      </c>
    </row>
    <row r="16" spans="1:8" x14ac:dyDescent="0.25">
      <c r="A16" s="186"/>
      <c r="B16" s="186" t="s">
        <v>2970</v>
      </c>
      <c r="C16" s="186"/>
      <c r="D16" s="186">
        <v>1</v>
      </c>
      <c r="E16" s="187">
        <v>1</v>
      </c>
      <c r="F16" s="186"/>
      <c r="G16" s="186">
        <v>1</v>
      </c>
      <c r="H16" s="186">
        <v>1</v>
      </c>
    </row>
    <row r="17" spans="1:8" x14ac:dyDescent="0.25">
      <c r="A17" s="186"/>
      <c r="B17" s="186" t="s">
        <v>2971</v>
      </c>
      <c r="C17" s="186">
        <v>3</v>
      </c>
      <c r="D17" s="186"/>
      <c r="E17" s="187">
        <v>3</v>
      </c>
      <c r="F17" s="186"/>
      <c r="G17" s="186"/>
      <c r="H17" s="186"/>
    </row>
    <row r="18" spans="1:8" x14ac:dyDescent="0.25">
      <c r="A18" s="186"/>
      <c r="B18" s="186" t="s">
        <v>2972</v>
      </c>
      <c r="C18" s="186">
        <v>4</v>
      </c>
      <c r="D18" s="186">
        <v>3</v>
      </c>
      <c r="E18" s="187">
        <v>7</v>
      </c>
      <c r="F18" s="186">
        <v>2</v>
      </c>
      <c r="G18" s="186">
        <v>2</v>
      </c>
      <c r="H18" s="186">
        <v>4</v>
      </c>
    </row>
    <row r="19" spans="1:8" x14ac:dyDescent="0.25">
      <c r="A19" s="186"/>
      <c r="B19" s="186" t="s">
        <v>2973</v>
      </c>
      <c r="C19" s="186">
        <v>3</v>
      </c>
      <c r="D19" s="186">
        <v>9</v>
      </c>
      <c r="E19" s="187">
        <v>12</v>
      </c>
      <c r="F19" s="186"/>
      <c r="G19" s="186">
        <v>2</v>
      </c>
      <c r="H19" s="186">
        <v>2</v>
      </c>
    </row>
    <row r="20" spans="1:8" x14ac:dyDescent="0.25">
      <c r="A20" s="186"/>
      <c r="B20" s="186" t="s">
        <v>2974</v>
      </c>
      <c r="C20" s="186">
        <v>1</v>
      </c>
      <c r="D20" s="186">
        <v>1</v>
      </c>
      <c r="E20" s="187">
        <v>2</v>
      </c>
      <c r="F20" s="186">
        <v>1</v>
      </c>
      <c r="G20" s="186">
        <v>1</v>
      </c>
      <c r="H20" s="186">
        <v>2</v>
      </c>
    </row>
    <row r="21" spans="1:8" x14ac:dyDescent="0.25">
      <c r="A21" s="186"/>
      <c r="B21" s="186" t="s">
        <v>2975</v>
      </c>
      <c r="C21" s="186">
        <v>1</v>
      </c>
      <c r="D21" s="186"/>
      <c r="E21" s="187">
        <v>1</v>
      </c>
      <c r="F21" s="186"/>
      <c r="G21" s="186"/>
      <c r="H21" s="186"/>
    </row>
    <row r="22" spans="1:8" x14ac:dyDescent="0.25">
      <c r="A22" s="188" t="s">
        <v>2976</v>
      </c>
      <c r="B22" s="188"/>
      <c r="C22" s="188">
        <v>21</v>
      </c>
      <c r="D22" s="188">
        <v>22</v>
      </c>
      <c r="E22" s="189">
        <v>43</v>
      </c>
      <c r="F22" s="190">
        <v>5</v>
      </c>
      <c r="G22" s="190">
        <v>9</v>
      </c>
      <c r="H22" s="190">
        <v>14</v>
      </c>
    </row>
    <row r="23" spans="1:8" x14ac:dyDescent="0.25">
      <c r="A23" s="186" t="s">
        <v>2977</v>
      </c>
      <c r="B23" s="186" t="s">
        <v>2978</v>
      </c>
      <c r="C23" s="186"/>
      <c r="D23" s="186">
        <v>1</v>
      </c>
      <c r="E23" s="187">
        <v>1</v>
      </c>
      <c r="F23" s="186"/>
      <c r="G23" s="186"/>
      <c r="H23" s="186"/>
    </row>
    <row r="24" spans="1:8" x14ac:dyDescent="0.25">
      <c r="A24" s="186"/>
      <c r="B24" s="186" t="s">
        <v>2979</v>
      </c>
      <c r="C24" s="186">
        <v>4</v>
      </c>
      <c r="D24" s="186">
        <v>1</v>
      </c>
      <c r="E24" s="187">
        <v>5</v>
      </c>
      <c r="F24" s="186"/>
      <c r="G24" s="186"/>
      <c r="H24" s="186"/>
    </row>
    <row r="25" spans="1:8" x14ac:dyDescent="0.25">
      <c r="A25" s="186"/>
      <c r="B25" s="186" t="s">
        <v>2980</v>
      </c>
      <c r="C25" s="186">
        <v>1</v>
      </c>
      <c r="D25" s="186">
        <v>4</v>
      </c>
      <c r="E25" s="187">
        <v>5</v>
      </c>
      <c r="F25" s="186"/>
      <c r="G25" s="186">
        <v>1</v>
      </c>
      <c r="H25" s="186">
        <v>1</v>
      </c>
    </row>
    <row r="26" spans="1:8" x14ac:dyDescent="0.25">
      <c r="A26" s="186"/>
      <c r="B26" s="186" t="s">
        <v>556</v>
      </c>
      <c r="C26" s="186">
        <v>2</v>
      </c>
      <c r="D26" s="186">
        <v>4</v>
      </c>
      <c r="E26" s="187">
        <v>6</v>
      </c>
      <c r="F26" s="186">
        <v>1</v>
      </c>
      <c r="G26" s="186">
        <v>1</v>
      </c>
      <c r="H26" s="186">
        <v>2</v>
      </c>
    </row>
    <row r="27" spans="1:8" x14ac:dyDescent="0.25">
      <c r="A27" s="186"/>
      <c r="B27" s="186" t="s">
        <v>2981</v>
      </c>
      <c r="C27" s="186">
        <v>3</v>
      </c>
      <c r="D27" s="186">
        <v>1</v>
      </c>
      <c r="E27" s="187">
        <v>4</v>
      </c>
      <c r="F27" s="186"/>
      <c r="G27" s="186">
        <v>1</v>
      </c>
      <c r="H27" s="186">
        <v>1</v>
      </c>
    </row>
    <row r="28" spans="1:8" x14ac:dyDescent="0.25">
      <c r="A28" s="186"/>
      <c r="B28" s="186" t="s">
        <v>2982</v>
      </c>
      <c r="C28" s="186">
        <v>8</v>
      </c>
      <c r="D28" s="186">
        <v>7</v>
      </c>
      <c r="E28" s="187">
        <v>15</v>
      </c>
      <c r="F28" s="186">
        <v>8</v>
      </c>
      <c r="G28" s="186">
        <v>1</v>
      </c>
      <c r="H28" s="186">
        <v>9</v>
      </c>
    </row>
    <row r="29" spans="1:8" x14ac:dyDescent="0.25">
      <c r="A29" s="186"/>
      <c r="B29" s="186" t="s">
        <v>2983</v>
      </c>
      <c r="C29" s="186">
        <v>2</v>
      </c>
      <c r="D29" s="186">
        <v>1</v>
      </c>
      <c r="E29" s="187">
        <v>3</v>
      </c>
      <c r="F29" s="186">
        <v>1</v>
      </c>
      <c r="G29" s="186">
        <v>1</v>
      </c>
      <c r="H29" s="186">
        <v>2</v>
      </c>
    </row>
    <row r="30" spans="1:8" x14ac:dyDescent="0.25">
      <c r="A30" s="186"/>
      <c r="B30" s="186" t="s">
        <v>2984</v>
      </c>
      <c r="C30" s="186">
        <v>6</v>
      </c>
      <c r="D30" s="186"/>
      <c r="E30" s="187">
        <v>6</v>
      </c>
      <c r="F30" s="186"/>
      <c r="G30" s="186"/>
      <c r="H30" s="186"/>
    </row>
    <row r="31" spans="1:8" x14ac:dyDescent="0.25">
      <c r="A31" s="186"/>
      <c r="B31" s="186" t="s">
        <v>2985</v>
      </c>
      <c r="C31" s="186">
        <v>7</v>
      </c>
      <c r="D31" s="186">
        <v>1</v>
      </c>
      <c r="E31" s="187">
        <v>8</v>
      </c>
      <c r="F31" s="186"/>
      <c r="G31" s="186"/>
      <c r="H31" s="186"/>
    </row>
    <row r="32" spans="1:8" x14ac:dyDescent="0.25">
      <c r="A32" s="186"/>
      <c r="B32" s="186" t="s">
        <v>2948</v>
      </c>
      <c r="C32" s="186">
        <v>3</v>
      </c>
      <c r="D32" s="186">
        <v>3</v>
      </c>
      <c r="E32" s="187">
        <v>6</v>
      </c>
      <c r="F32" s="186">
        <v>2</v>
      </c>
      <c r="G32" s="186">
        <v>2</v>
      </c>
      <c r="H32" s="186">
        <v>4</v>
      </c>
    </row>
    <row r="33" spans="1:8" x14ac:dyDescent="0.25">
      <c r="A33" s="186"/>
      <c r="B33" s="186" t="s">
        <v>2986</v>
      </c>
      <c r="C33" s="186">
        <v>2</v>
      </c>
      <c r="D33" s="186"/>
      <c r="E33" s="187">
        <v>2</v>
      </c>
      <c r="F33" s="186">
        <v>1</v>
      </c>
      <c r="G33" s="186"/>
      <c r="H33" s="186">
        <v>1</v>
      </c>
    </row>
    <row r="34" spans="1:8" x14ac:dyDescent="0.25">
      <c r="A34" s="186"/>
      <c r="B34" s="186" t="s">
        <v>2987</v>
      </c>
      <c r="C34" s="186">
        <v>2</v>
      </c>
      <c r="D34" s="186">
        <v>2</v>
      </c>
      <c r="E34" s="187">
        <v>4</v>
      </c>
      <c r="F34" s="186">
        <v>1</v>
      </c>
      <c r="G34" s="186"/>
      <c r="H34" s="186">
        <v>1</v>
      </c>
    </row>
    <row r="35" spans="1:8" x14ac:dyDescent="0.25">
      <c r="A35" s="186"/>
      <c r="B35" s="186" t="s">
        <v>2988</v>
      </c>
      <c r="C35" s="186">
        <v>7</v>
      </c>
      <c r="D35" s="186">
        <v>2</v>
      </c>
      <c r="E35" s="187">
        <v>9</v>
      </c>
      <c r="F35" s="186">
        <v>4</v>
      </c>
      <c r="G35" s="186">
        <v>1</v>
      </c>
      <c r="H35" s="186">
        <v>5</v>
      </c>
    </row>
    <row r="36" spans="1:8" x14ac:dyDescent="0.25">
      <c r="A36" s="188" t="s">
        <v>2989</v>
      </c>
      <c r="B36" s="188"/>
      <c r="C36" s="188">
        <v>47</v>
      </c>
      <c r="D36" s="188">
        <v>27</v>
      </c>
      <c r="E36" s="189">
        <v>74</v>
      </c>
      <c r="F36" s="190">
        <v>20</v>
      </c>
      <c r="G36" s="190">
        <v>8</v>
      </c>
      <c r="H36" s="190">
        <v>28</v>
      </c>
    </row>
    <row r="37" spans="1:8" x14ac:dyDescent="0.25">
      <c r="A37" s="186" t="s">
        <v>2990</v>
      </c>
      <c r="B37" s="186" t="s">
        <v>2991</v>
      </c>
      <c r="C37" s="186">
        <v>5</v>
      </c>
      <c r="D37" s="186">
        <v>6</v>
      </c>
      <c r="E37" s="187">
        <v>11</v>
      </c>
      <c r="F37" s="186">
        <v>3</v>
      </c>
      <c r="G37" s="186">
        <v>2</v>
      </c>
      <c r="H37" s="186">
        <v>5</v>
      </c>
    </row>
    <row r="38" spans="1:8" x14ac:dyDescent="0.25">
      <c r="A38" s="186"/>
      <c r="B38" s="186" t="s">
        <v>2992</v>
      </c>
      <c r="C38" s="186">
        <v>7</v>
      </c>
      <c r="D38" s="186">
        <v>8</v>
      </c>
      <c r="E38" s="187">
        <v>15</v>
      </c>
      <c r="F38" s="186"/>
      <c r="G38" s="186">
        <v>4</v>
      </c>
      <c r="H38" s="186">
        <v>4</v>
      </c>
    </row>
    <row r="39" spans="1:8" x14ac:dyDescent="0.25">
      <c r="A39" s="186"/>
      <c r="B39" s="186" t="s">
        <v>2993</v>
      </c>
      <c r="C39" s="186">
        <v>5</v>
      </c>
      <c r="D39" s="186">
        <v>20</v>
      </c>
      <c r="E39" s="187">
        <v>25</v>
      </c>
      <c r="F39" s="186">
        <v>4</v>
      </c>
      <c r="G39" s="186">
        <v>8</v>
      </c>
      <c r="H39" s="186">
        <v>12</v>
      </c>
    </row>
    <row r="40" spans="1:8" x14ac:dyDescent="0.25">
      <c r="A40" s="186"/>
      <c r="B40" s="186" t="s">
        <v>2994</v>
      </c>
      <c r="C40" s="186">
        <v>8</v>
      </c>
      <c r="D40" s="186">
        <v>22</v>
      </c>
      <c r="E40" s="187">
        <v>30</v>
      </c>
      <c r="F40" s="186">
        <v>4</v>
      </c>
      <c r="G40" s="186">
        <v>4</v>
      </c>
      <c r="H40" s="186">
        <v>8</v>
      </c>
    </row>
    <row r="41" spans="1:8" x14ac:dyDescent="0.25">
      <c r="A41" s="186"/>
      <c r="B41" s="186" t="s">
        <v>617</v>
      </c>
      <c r="C41" s="186">
        <v>5</v>
      </c>
      <c r="D41" s="186">
        <v>28</v>
      </c>
      <c r="E41" s="187">
        <v>33</v>
      </c>
      <c r="F41" s="186">
        <v>4</v>
      </c>
      <c r="G41" s="186">
        <v>14</v>
      </c>
      <c r="H41" s="186">
        <v>18</v>
      </c>
    </row>
    <row r="42" spans="1:8" x14ac:dyDescent="0.25">
      <c r="A42" s="188" t="s">
        <v>2995</v>
      </c>
      <c r="B42" s="188"/>
      <c r="C42" s="188">
        <v>30</v>
      </c>
      <c r="D42" s="188">
        <v>84</v>
      </c>
      <c r="E42" s="189">
        <v>114</v>
      </c>
      <c r="F42" s="190">
        <v>15</v>
      </c>
      <c r="G42" s="190">
        <v>32</v>
      </c>
      <c r="H42" s="190">
        <v>47</v>
      </c>
    </row>
    <row r="43" spans="1:8" x14ac:dyDescent="0.25">
      <c r="A43" s="186" t="s">
        <v>2996</v>
      </c>
      <c r="B43" s="186" t="s">
        <v>2997</v>
      </c>
      <c r="C43" s="186">
        <v>4</v>
      </c>
      <c r="D43" s="186">
        <v>3</v>
      </c>
      <c r="E43" s="187">
        <v>7</v>
      </c>
      <c r="F43" s="186">
        <v>2</v>
      </c>
      <c r="G43" s="186">
        <v>2</v>
      </c>
      <c r="H43" s="186">
        <v>4</v>
      </c>
    </row>
    <row r="44" spans="1:8" x14ac:dyDescent="0.25">
      <c r="A44" s="186"/>
      <c r="B44" s="186" t="s">
        <v>2998</v>
      </c>
      <c r="C44" s="186">
        <v>3</v>
      </c>
      <c r="D44" s="186">
        <v>3</v>
      </c>
      <c r="E44" s="187">
        <v>6</v>
      </c>
      <c r="F44" s="186">
        <v>1</v>
      </c>
      <c r="G44" s="186">
        <v>2</v>
      </c>
      <c r="H44" s="186">
        <v>3</v>
      </c>
    </row>
    <row r="45" spans="1:8" x14ac:dyDescent="0.25">
      <c r="A45" s="186"/>
      <c r="B45" s="186" t="s">
        <v>2999</v>
      </c>
      <c r="C45" s="186"/>
      <c r="D45" s="186">
        <v>3</v>
      </c>
      <c r="E45" s="187">
        <v>3</v>
      </c>
      <c r="F45" s="186"/>
      <c r="G45" s="186"/>
      <c r="H45" s="186"/>
    </row>
    <row r="46" spans="1:8" x14ac:dyDescent="0.25">
      <c r="A46" s="186"/>
      <c r="B46" s="186" t="s">
        <v>3000</v>
      </c>
      <c r="C46" s="186">
        <v>10</v>
      </c>
      <c r="D46" s="186">
        <v>8</v>
      </c>
      <c r="E46" s="187">
        <v>18</v>
      </c>
      <c r="F46" s="186">
        <v>7</v>
      </c>
      <c r="G46" s="186">
        <v>1</v>
      </c>
      <c r="H46" s="186">
        <v>8</v>
      </c>
    </row>
    <row r="47" spans="1:8" x14ac:dyDescent="0.25">
      <c r="A47" s="186"/>
      <c r="B47" s="186" t="s">
        <v>3001</v>
      </c>
      <c r="C47" s="186">
        <v>8</v>
      </c>
      <c r="D47" s="186">
        <v>4</v>
      </c>
      <c r="E47" s="187">
        <v>12</v>
      </c>
      <c r="F47" s="186">
        <v>4</v>
      </c>
      <c r="G47" s="186"/>
      <c r="H47" s="186">
        <v>4</v>
      </c>
    </row>
    <row r="48" spans="1:8" x14ac:dyDescent="0.25">
      <c r="A48" s="186"/>
      <c r="B48" s="186" t="s">
        <v>3002</v>
      </c>
      <c r="C48" s="186">
        <v>3</v>
      </c>
      <c r="D48" s="186">
        <v>1</v>
      </c>
      <c r="E48" s="187">
        <v>4</v>
      </c>
      <c r="F48" s="186">
        <v>2</v>
      </c>
      <c r="G48" s="186"/>
      <c r="H48" s="186">
        <v>2</v>
      </c>
    </row>
    <row r="49" spans="1:8" x14ac:dyDescent="0.25">
      <c r="A49" s="186"/>
      <c r="B49" s="186" t="s">
        <v>3003</v>
      </c>
      <c r="C49" s="186">
        <v>9</v>
      </c>
      <c r="D49" s="186">
        <v>3</v>
      </c>
      <c r="E49" s="187">
        <v>12</v>
      </c>
      <c r="F49" s="186">
        <v>8</v>
      </c>
      <c r="G49" s="186">
        <v>2</v>
      </c>
      <c r="H49" s="186">
        <v>10</v>
      </c>
    </row>
    <row r="50" spans="1:8" x14ac:dyDescent="0.25">
      <c r="A50" s="186"/>
      <c r="B50" s="186" t="s">
        <v>3004</v>
      </c>
      <c r="C50" s="186">
        <v>1</v>
      </c>
      <c r="D50" s="186">
        <v>1</v>
      </c>
      <c r="E50" s="187">
        <v>2</v>
      </c>
      <c r="F50" s="186">
        <v>1</v>
      </c>
      <c r="G50" s="186">
        <v>1</v>
      </c>
      <c r="H50" s="186">
        <v>2</v>
      </c>
    </row>
    <row r="51" spans="1:8" x14ac:dyDescent="0.25">
      <c r="A51" s="186"/>
      <c r="B51" s="186" t="s">
        <v>552</v>
      </c>
      <c r="C51" s="186">
        <v>32</v>
      </c>
      <c r="D51" s="186">
        <v>7</v>
      </c>
      <c r="E51" s="187">
        <v>39</v>
      </c>
      <c r="F51" s="186">
        <v>20</v>
      </c>
      <c r="G51" s="186">
        <v>4</v>
      </c>
      <c r="H51" s="186">
        <v>24</v>
      </c>
    </row>
    <row r="52" spans="1:8" x14ac:dyDescent="0.25">
      <c r="A52" s="186"/>
      <c r="B52" s="186" t="s">
        <v>3005</v>
      </c>
      <c r="C52" s="186">
        <v>1</v>
      </c>
      <c r="D52" s="186"/>
      <c r="E52" s="187">
        <v>1</v>
      </c>
      <c r="F52" s="186"/>
      <c r="G52" s="186"/>
      <c r="H52" s="186"/>
    </row>
    <row r="53" spans="1:8" x14ac:dyDescent="0.25">
      <c r="A53" s="186"/>
      <c r="B53" s="186" t="s">
        <v>3006</v>
      </c>
      <c r="C53" s="186">
        <v>4</v>
      </c>
      <c r="D53" s="186">
        <v>2</v>
      </c>
      <c r="E53" s="187">
        <v>6</v>
      </c>
      <c r="F53" s="186">
        <v>1</v>
      </c>
      <c r="G53" s="186"/>
      <c r="H53" s="186">
        <v>1</v>
      </c>
    </row>
    <row r="54" spans="1:8" x14ac:dyDescent="0.25">
      <c r="A54" s="186"/>
      <c r="B54" s="186" t="s">
        <v>3007</v>
      </c>
      <c r="C54" s="186">
        <v>5</v>
      </c>
      <c r="D54" s="186">
        <v>1</v>
      </c>
      <c r="E54" s="187">
        <v>6</v>
      </c>
      <c r="F54" s="186">
        <v>3</v>
      </c>
      <c r="G54" s="186"/>
      <c r="H54" s="186">
        <v>3</v>
      </c>
    </row>
    <row r="55" spans="1:8" x14ac:dyDescent="0.25">
      <c r="A55" s="188" t="s">
        <v>3008</v>
      </c>
      <c r="B55" s="188"/>
      <c r="C55" s="188">
        <v>80</v>
      </c>
      <c r="D55" s="188">
        <v>36</v>
      </c>
      <c r="E55" s="189">
        <v>116</v>
      </c>
      <c r="F55" s="190">
        <v>49</v>
      </c>
      <c r="G55" s="190">
        <v>12</v>
      </c>
      <c r="H55" s="190">
        <v>61</v>
      </c>
    </row>
    <row r="56" spans="1:8" x14ac:dyDescent="0.25">
      <c r="A56" s="186" t="s">
        <v>3009</v>
      </c>
      <c r="B56" s="186" t="s">
        <v>27</v>
      </c>
      <c r="C56" s="186">
        <v>12</v>
      </c>
      <c r="D56" s="186">
        <v>33</v>
      </c>
      <c r="E56" s="187">
        <v>45</v>
      </c>
      <c r="F56" s="186">
        <v>5</v>
      </c>
      <c r="G56" s="186">
        <v>11</v>
      </c>
      <c r="H56" s="186">
        <v>16</v>
      </c>
    </row>
    <row r="57" spans="1:8" x14ac:dyDescent="0.25">
      <c r="A57" s="186"/>
      <c r="B57" s="186" t="s">
        <v>3010</v>
      </c>
      <c r="C57" s="186">
        <v>3</v>
      </c>
      <c r="D57" s="186">
        <v>20</v>
      </c>
      <c r="E57" s="187">
        <v>23</v>
      </c>
      <c r="F57" s="186"/>
      <c r="G57" s="186">
        <v>6</v>
      </c>
      <c r="H57" s="186">
        <v>6</v>
      </c>
    </row>
    <row r="58" spans="1:8" x14ac:dyDescent="0.25">
      <c r="A58" s="186"/>
      <c r="B58" s="186" t="s">
        <v>3011</v>
      </c>
      <c r="C58" s="186">
        <v>1</v>
      </c>
      <c r="D58" s="186">
        <v>5</v>
      </c>
      <c r="E58" s="187">
        <v>6</v>
      </c>
      <c r="F58" s="186"/>
      <c r="G58" s="186">
        <v>4</v>
      </c>
      <c r="H58" s="186">
        <v>4</v>
      </c>
    </row>
    <row r="59" spans="1:8" x14ac:dyDescent="0.25">
      <c r="A59" s="188" t="s">
        <v>3012</v>
      </c>
      <c r="B59" s="188"/>
      <c r="C59" s="188">
        <v>16</v>
      </c>
      <c r="D59" s="188">
        <v>58</v>
      </c>
      <c r="E59" s="189">
        <v>74</v>
      </c>
      <c r="F59" s="190">
        <v>5</v>
      </c>
      <c r="G59" s="190">
        <v>21</v>
      </c>
      <c r="H59" s="190">
        <v>26</v>
      </c>
    </row>
    <row r="60" spans="1:8" x14ac:dyDescent="0.25">
      <c r="A60" s="186" t="s">
        <v>3013</v>
      </c>
      <c r="B60" s="186" t="s">
        <v>3014</v>
      </c>
      <c r="C60" s="186">
        <v>8</v>
      </c>
      <c r="D60" s="186">
        <v>1</v>
      </c>
      <c r="E60" s="187">
        <v>9</v>
      </c>
      <c r="F60" s="186">
        <v>4</v>
      </c>
      <c r="G60" s="186">
        <v>1</v>
      </c>
      <c r="H60" s="186">
        <v>5</v>
      </c>
    </row>
    <row r="61" spans="1:8" x14ac:dyDescent="0.25">
      <c r="A61" s="186"/>
      <c r="B61" s="186" t="s">
        <v>3015</v>
      </c>
      <c r="C61" s="186">
        <v>9</v>
      </c>
      <c r="D61" s="186">
        <v>5</v>
      </c>
      <c r="E61" s="187">
        <v>14</v>
      </c>
      <c r="F61" s="186">
        <v>6</v>
      </c>
      <c r="G61" s="186">
        <v>2</v>
      </c>
      <c r="H61" s="186">
        <v>8</v>
      </c>
    </row>
    <row r="62" spans="1:8" x14ac:dyDescent="0.25">
      <c r="A62" s="186"/>
      <c r="B62" s="186" t="s">
        <v>3016</v>
      </c>
      <c r="C62" s="186">
        <v>4</v>
      </c>
      <c r="D62" s="186">
        <v>5</v>
      </c>
      <c r="E62" s="187">
        <v>9</v>
      </c>
      <c r="F62" s="186">
        <v>2</v>
      </c>
      <c r="G62" s="186"/>
      <c r="H62" s="186">
        <v>2</v>
      </c>
    </row>
    <row r="63" spans="1:8" x14ac:dyDescent="0.25">
      <c r="A63" s="186"/>
      <c r="B63" s="186" t="s">
        <v>3017</v>
      </c>
      <c r="C63" s="186">
        <v>7</v>
      </c>
      <c r="D63" s="186">
        <v>9</v>
      </c>
      <c r="E63" s="187">
        <v>16</v>
      </c>
      <c r="F63" s="186">
        <v>2</v>
      </c>
      <c r="G63" s="186">
        <v>2</v>
      </c>
      <c r="H63" s="186">
        <v>4</v>
      </c>
    </row>
    <row r="64" spans="1:8" x14ac:dyDescent="0.25">
      <c r="A64" s="186"/>
      <c r="B64" s="186" t="s">
        <v>3018</v>
      </c>
      <c r="C64" s="186">
        <v>2</v>
      </c>
      <c r="D64" s="186">
        <v>2</v>
      </c>
      <c r="E64" s="187">
        <v>4</v>
      </c>
      <c r="F64" s="186">
        <v>1</v>
      </c>
      <c r="G64" s="186">
        <v>1</v>
      </c>
      <c r="H64" s="186">
        <v>2</v>
      </c>
    </row>
    <row r="65" spans="1:8" x14ac:dyDescent="0.25">
      <c r="A65" s="186"/>
      <c r="B65" s="186" t="s">
        <v>3019</v>
      </c>
      <c r="C65" s="186">
        <v>17</v>
      </c>
      <c r="D65" s="186">
        <v>14</v>
      </c>
      <c r="E65" s="187">
        <v>31</v>
      </c>
      <c r="F65" s="186">
        <v>2</v>
      </c>
      <c r="G65" s="186">
        <v>6</v>
      </c>
      <c r="H65" s="186">
        <v>8</v>
      </c>
    </row>
    <row r="66" spans="1:8" x14ac:dyDescent="0.25">
      <c r="A66" s="186"/>
      <c r="B66" s="186" t="s">
        <v>3020</v>
      </c>
      <c r="C66" s="186">
        <v>13</v>
      </c>
      <c r="D66" s="186">
        <v>5</v>
      </c>
      <c r="E66" s="187">
        <v>18</v>
      </c>
      <c r="F66" s="186">
        <v>1</v>
      </c>
      <c r="G66" s="186"/>
      <c r="H66" s="186">
        <v>1</v>
      </c>
    </row>
    <row r="67" spans="1:8" x14ac:dyDescent="0.25">
      <c r="A67" s="188" t="s">
        <v>3021</v>
      </c>
      <c r="B67" s="188"/>
      <c r="C67" s="188">
        <v>60</v>
      </c>
      <c r="D67" s="188">
        <v>41</v>
      </c>
      <c r="E67" s="189">
        <v>101</v>
      </c>
      <c r="F67" s="190">
        <v>18</v>
      </c>
      <c r="G67" s="190">
        <v>12</v>
      </c>
      <c r="H67" s="190">
        <v>30</v>
      </c>
    </row>
    <row r="68" spans="1:8" x14ac:dyDescent="0.25">
      <c r="A68" s="191" t="s">
        <v>107</v>
      </c>
      <c r="B68" s="191"/>
      <c r="C68" s="191">
        <v>281</v>
      </c>
      <c r="D68" s="191">
        <v>294</v>
      </c>
      <c r="E68" s="192">
        <v>575</v>
      </c>
      <c r="F68" s="193">
        <v>126</v>
      </c>
      <c r="G68" s="193">
        <v>107</v>
      </c>
      <c r="H68" s="193">
        <v>233</v>
      </c>
    </row>
    <row r="69" spans="1:8" ht="13" x14ac:dyDescent="0.3">
      <c r="A69" s="182" t="s">
        <v>2954</v>
      </c>
    </row>
  </sheetData>
  <sheetProtection algorithmName="SHA-512" hashValue="f4+SLtgn0kS9z1+/H7pHlrHzLYXjBprCnBK3+2kfZZUsNKcVXl+Bbzug/UQGVUioGCiFy0nuUdNEUsUiR1x3cQ==" saltValue="Z7/jy9+flquYsRHK2ZQ2n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D34"/>
  <sheetViews>
    <sheetView workbookViewId="0">
      <selection activeCell="A25" sqref="A25:A30"/>
    </sheetView>
  </sheetViews>
  <sheetFormatPr baseColWidth="10" defaultColWidth="11.54296875" defaultRowHeight="12.5" x14ac:dyDescent="0.25"/>
  <cols>
    <col min="1" max="1" width="71.54296875" style="8" customWidth="1"/>
    <col min="2" max="2" width="10.453125" style="8" customWidth="1"/>
    <col min="3" max="4" width="10.7265625" style="8" customWidth="1"/>
    <col min="5" max="16384" width="11.54296875" style="8"/>
  </cols>
  <sheetData>
    <row r="1" spans="1:4" ht="13" x14ac:dyDescent="0.3">
      <c r="A1" s="211" t="s">
        <v>2607</v>
      </c>
      <c r="B1" s="211"/>
      <c r="C1" s="211"/>
      <c r="D1" s="211"/>
    </row>
    <row r="2" spans="1:4" s="12" customFormat="1" ht="24" customHeight="1" x14ac:dyDescent="0.25">
      <c r="A2" s="58"/>
      <c r="B2" s="59" t="s">
        <v>404</v>
      </c>
      <c r="C2" s="59" t="s">
        <v>405</v>
      </c>
      <c r="D2" s="57" t="s">
        <v>648</v>
      </c>
    </row>
    <row r="3" spans="1:4" s="12" customFormat="1" ht="19.75" customHeight="1" x14ac:dyDescent="0.25">
      <c r="A3" s="59" t="s">
        <v>371</v>
      </c>
      <c r="B3" s="60">
        <v>3</v>
      </c>
      <c r="C3" s="60">
        <v>1</v>
      </c>
      <c r="D3" s="14">
        <f>B3/(B3+C3)</f>
        <v>0.75</v>
      </c>
    </row>
    <row r="4" spans="1:4" s="12" customFormat="1" ht="19.75" customHeight="1" x14ac:dyDescent="0.25">
      <c r="A4" s="59" t="s">
        <v>372</v>
      </c>
      <c r="B4" s="60">
        <v>21</v>
      </c>
      <c r="C4" s="60">
        <v>13</v>
      </c>
      <c r="D4" s="14">
        <f t="shared" ref="D4:D25" si="0">B4/(B4+C4)</f>
        <v>0.61764705882352944</v>
      </c>
    </row>
    <row r="5" spans="1:4" s="12" customFormat="1" ht="19.75" customHeight="1" x14ac:dyDescent="0.25">
      <c r="A5" s="59" t="s">
        <v>54</v>
      </c>
      <c r="B5" s="60">
        <v>34</v>
      </c>
      <c r="C5" s="60">
        <v>42</v>
      </c>
      <c r="D5" s="14">
        <f t="shared" si="0"/>
        <v>0.44736842105263158</v>
      </c>
    </row>
    <row r="6" spans="1:4" s="12" customFormat="1" ht="19.75" customHeight="1" x14ac:dyDescent="0.25">
      <c r="A6" s="59" t="s">
        <v>373</v>
      </c>
      <c r="B6" s="60">
        <v>4</v>
      </c>
      <c r="C6" s="60">
        <v>2</v>
      </c>
      <c r="D6" s="14">
        <f t="shared" si="0"/>
        <v>0.66666666666666663</v>
      </c>
    </row>
    <row r="7" spans="1:4" s="12" customFormat="1" ht="19.75" customHeight="1" x14ac:dyDescent="0.25">
      <c r="A7" s="59" t="s">
        <v>74</v>
      </c>
      <c r="B7" s="60">
        <v>7</v>
      </c>
      <c r="C7" s="60">
        <v>30</v>
      </c>
      <c r="D7" s="14">
        <f t="shared" si="0"/>
        <v>0.1891891891891892</v>
      </c>
    </row>
    <row r="8" spans="1:4" s="12" customFormat="1" ht="19.75" customHeight="1" x14ac:dyDescent="0.25">
      <c r="A8" s="59" t="s">
        <v>375</v>
      </c>
      <c r="B8" s="60">
        <v>2</v>
      </c>
      <c r="C8" s="60">
        <v>6</v>
      </c>
      <c r="D8" s="14">
        <f t="shared" si="0"/>
        <v>0.25</v>
      </c>
    </row>
    <row r="9" spans="1:4" s="12" customFormat="1" ht="19.75" customHeight="1" x14ac:dyDescent="0.25">
      <c r="A9" s="59" t="s">
        <v>376</v>
      </c>
      <c r="B9" s="60">
        <v>8</v>
      </c>
      <c r="C9" s="60">
        <v>17</v>
      </c>
      <c r="D9" s="14">
        <f t="shared" si="0"/>
        <v>0.32</v>
      </c>
    </row>
    <row r="10" spans="1:4" s="12" customFormat="1" ht="19.75" customHeight="1" x14ac:dyDescent="0.25">
      <c r="A10" s="59" t="s">
        <v>369</v>
      </c>
      <c r="B10" s="60">
        <v>1</v>
      </c>
      <c r="C10" s="60">
        <v>1</v>
      </c>
      <c r="D10" s="14">
        <f t="shared" si="0"/>
        <v>0.5</v>
      </c>
    </row>
    <row r="11" spans="1:4" s="12" customFormat="1" ht="19.75" customHeight="1" x14ac:dyDescent="0.25">
      <c r="A11" s="59" t="s">
        <v>378</v>
      </c>
      <c r="B11" s="60">
        <v>2</v>
      </c>
      <c r="C11" s="60">
        <v>1</v>
      </c>
      <c r="D11" s="14">
        <f t="shared" si="0"/>
        <v>0.66666666666666663</v>
      </c>
    </row>
    <row r="12" spans="1:4" s="12" customFormat="1" ht="19.75" customHeight="1" x14ac:dyDescent="0.25">
      <c r="A12" s="59" t="s">
        <v>379</v>
      </c>
      <c r="B12" s="60">
        <v>21</v>
      </c>
      <c r="C12" s="60">
        <v>63</v>
      </c>
      <c r="D12" s="14">
        <f t="shared" si="0"/>
        <v>0.25</v>
      </c>
    </row>
    <row r="13" spans="1:4" s="12" customFormat="1" ht="19.75" customHeight="1" x14ac:dyDescent="0.25">
      <c r="A13" s="59" t="s">
        <v>94</v>
      </c>
      <c r="B13" s="60">
        <v>11</v>
      </c>
      <c r="C13" s="60">
        <v>5</v>
      </c>
      <c r="D13" s="14">
        <f t="shared" si="0"/>
        <v>0.6875</v>
      </c>
    </row>
    <row r="14" spans="1:4" s="12" customFormat="1" ht="19.75" customHeight="1" x14ac:dyDescent="0.25">
      <c r="A14" s="59" t="s">
        <v>380</v>
      </c>
      <c r="B14" s="60">
        <v>21</v>
      </c>
      <c r="C14" s="60">
        <v>9</v>
      </c>
      <c r="D14" s="14">
        <f t="shared" si="0"/>
        <v>0.7</v>
      </c>
    </row>
    <row r="15" spans="1:4" s="12" customFormat="1" ht="19.75" customHeight="1" x14ac:dyDescent="0.25">
      <c r="A15" s="59" t="s">
        <v>381</v>
      </c>
      <c r="B15" s="60">
        <v>7</v>
      </c>
      <c r="C15" s="60">
        <v>2</v>
      </c>
      <c r="D15" s="14">
        <f t="shared" si="0"/>
        <v>0.77777777777777779</v>
      </c>
    </row>
    <row r="16" spans="1:4" s="12" customFormat="1" ht="19.75" customHeight="1" x14ac:dyDescent="0.25">
      <c r="A16" s="59" t="s">
        <v>382</v>
      </c>
      <c r="B16" s="60">
        <v>2</v>
      </c>
      <c r="C16" s="60">
        <v>1</v>
      </c>
      <c r="D16" s="14">
        <f t="shared" si="0"/>
        <v>0.66666666666666663</v>
      </c>
    </row>
    <row r="17" spans="1:4" s="12" customFormat="1" ht="19.75" customHeight="1" x14ac:dyDescent="0.25">
      <c r="A17" s="59" t="s">
        <v>383</v>
      </c>
      <c r="B17" s="60">
        <v>33</v>
      </c>
      <c r="C17" s="60">
        <v>26</v>
      </c>
      <c r="D17" s="14">
        <f t="shared" si="0"/>
        <v>0.55932203389830504</v>
      </c>
    </row>
    <row r="18" spans="1:4" s="12" customFormat="1" ht="19.75" customHeight="1" x14ac:dyDescent="0.25">
      <c r="A18" s="59" t="s">
        <v>384</v>
      </c>
      <c r="B18" s="60">
        <v>9</v>
      </c>
      <c r="C18" s="60">
        <v>3</v>
      </c>
      <c r="D18" s="14">
        <f t="shared" si="0"/>
        <v>0.75</v>
      </c>
    </row>
    <row r="19" spans="1:4" s="12" customFormat="1" ht="19.75" customHeight="1" x14ac:dyDescent="0.25">
      <c r="A19" s="59" t="s">
        <v>385</v>
      </c>
      <c r="B19" s="60">
        <v>9</v>
      </c>
      <c r="C19" s="60">
        <v>8</v>
      </c>
      <c r="D19" s="14">
        <f t="shared" si="0"/>
        <v>0.52941176470588236</v>
      </c>
    </row>
    <row r="20" spans="1:4" s="12" customFormat="1" ht="19.75" customHeight="1" x14ac:dyDescent="0.25">
      <c r="A20" s="59" t="s">
        <v>386</v>
      </c>
      <c r="B20" s="60">
        <v>7</v>
      </c>
      <c r="C20" s="60">
        <v>9</v>
      </c>
      <c r="D20" s="14">
        <f t="shared" si="0"/>
        <v>0.4375</v>
      </c>
    </row>
    <row r="21" spans="1:4" s="12" customFormat="1" ht="19.75" customHeight="1" x14ac:dyDescent="0.25">
      <c r="A21" s="59" t="s">
        <v>387</v>
      </c>
      <c r="B21" s="60">
        <v>18</v>
      </c>
      <c r="C21" s="60">
        <v>18</v>
      </c>
      <c r="D21" s="14">
        <f t="shared" si="0"/>
        <v>0.5</v>
      </c>
    </row>
    <row r="22" spans="1:4" s="12" customFormat="1" ht="19.75" customHeight="1" x14ac:dyDescent="0.25">
      <c r="A22" s="59" t="s">
        <v>388</v>
      </c>
      <c r="B22" s="60">
        <v>0</v>
      </c>
      <c r="C22" s="60">
        <v>6</v>
      </c>
      <c r="D22" s="14">
        <f t="shared" si="0"/>
        <v>0</v>
      </c>
    </row>
    <row r="23" spans="1:4" s="12" customFormat="1" ht="19.75" customHeight="1" x14ac:dyDescent="0.25">
      <c r="A23" s="59" t="s">
        <v>389</v>
      </c>
      <c r="B23" s="60">
        <v>4</v>
      </c>
      <c r="C23" s="60">
        <v>6</v>
      </c>
      <c r="D23" s="14">
        <f t="shared" si="0"/>
        <v>0.4</v>
      </c>
    </row>
    <row r="24" spans="1:4" s="12" customFormat="1" ht="19.75" customHeight="1" x14ac:dyDescent="0.25">
      <c r="A24" s="59" t="s">
        <v>390</v>
      </c>
      <c r="B24" s="60">
        <v>2</v>
      </c>
      <c r="C24" s="60">
        <v>1</v>
      </c>
      <c r="D24" s="14">
        <f t="shared" si="0"/>
        <v>0.66666666666666663</v>
      </c>
    </row>
    <row r="25" spans="1:4" s="12" customFormat="1" ht="19.75" customHeight="1" x14ac:dyDescent="0.25">
      <c r="A25" s="61" t="s">
        <v>649</v>
      </c>
      <c r="B25" s="88">
        <f>SUM(B3:B24)</f>
        <v>226</v>
      </c>
      <c r="C25" s="88">
        <f>SUM(C3:C24)</f>
        <v>270</v>
      </c>
      <c r="D25" s="89">
        <f t="shared" si="0"/>
        <v>0.45564516129032256</v>
      </c>
    </row>
    <row r="26" spans="1:4" s="12" customFormat="1" ht="19.75" customHeight="1" x14ac:dyDescent="0.25">
      <c r="A26" s="11"/>
      <c r="B26" s="11"/>
      <c r="C26" s="7"/>
      <c r="D26" s="7"/>
    </row>
    <row r="27" spans="1:4" s="12" customFormat="1" ht="19.75" customHeight="1" x14ac:dyDescent="0.25">
      <c r="A27" s="11"/>
      <c r="B27" s="11"/>
      <c r="C27" s="7"/>
      <c r="D27" s="7"/>
    </row>
    <row r="28" spans="1:4" s="12" customFormat="1" ht="19.75" customHeight="1" x14ac:dyDescent="0.25">
      <c r="A28" s="11"/>
      <c r="B28" s="11"/>
      <c r="C28" s="7"/>
      <c r="D28" s="7"/>
    </row>
    <row r="29" spans="1:4" s="12" customFormat="1" ht="19.75" customHeight="1" x14ac:dyDescent="0.25">
      <c r="A29" s="11"/>
      <c r="B29" s="11"/>
      <c r="C29" s="7"/>
      <c r="D29" s="7"/>
    </row>
    <row r="30" spans="1:4" s="12" customFormat="1" ht="19.75" customHeight="1" x14ac:dyDescent="0.25">
      <c r="A30" s="11"/>
      <c r="B30" s="11"/>
      <c r="C30" s="7"/>
      <c r="D30" s="7"/>
    </row>
    <row r="31" spans="1:4" s="12" customFormat="1" ht="19.75" customHeight="1" x14ac:dyDescent="0.25">
      <c r="A31" s="11"/>
      <c r="B31" s="11"/>
      <c r="C31" s="7"/>
      <c r="D31" s="7"/>
    </row>
    <row r="32" spans="1:4" s="12" customFormat="1" ht="19.75" customHeight="1" x14ac:dyDescent="0.25">
      <c r="A32" s="11"/>
      <c r="B32" s="11"/>
      <c r="C32" s="7"/>
      <c r="D32" s="7"/>
    </row>
    <row r="33" spans="1:4" s="12" customFormat="1" ht="19.75" customHeight="1" x14ac:dyDescent="0.25">
      <c r="A33" s="13"/>
      <c r="B33" s="9"/>
      <c r="C33" s="10"/>
      <c r="D33" s="10"/>
    </row>
    <row r="34" spans="1:4" s="12" customFormat="1" ht="28.9" customHeight="1" x14ac:dyDescent="0.25"/>
  </sheetData>
  <sheetProtection algorithmName="SHA-512" hashValue="uFWouSXu8/h4A72dNKYAbOl+DipyFvPSAk2FogHpImhdYXKAtj73DjEwckzZCeTqHkiMpaX+hgYFo5PHRAWq2g==" saltValue="D0r/23RCLD17QxiP7WyvCA==" spinCount="100000" sheet="1" objects="1" scenarios="1"/>
  <mergeCells count="1">
    <mergeCell ref="A1:D1"/>
  </mergeCells>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20</vt:i4>
      </vt:variant>
    </vt:vector>
  </HeadingPairs>
  <TitlesOfParts>
    <vt:vector size="20" baseType="lpstr">
      <vt:lpstr>Indicateur 1 2024</vt:lpstr>
      <vt:lpstr>indic. 2 - inscrits L1 PASS 24</vt:lpstr>
      <vt:lpstr>indicateurs 2 - inscrits M1 24</vt:lpstr>
      <vt:lpstr>Comparaison Ind 1 et  Ind 2 24</vt:lpstr>
      <vt:lpstr>Indicateurs 3 - boursiers</vt:lpstr>
      <vt:lpstr>Indicateurs 4  Reussite</vt:lpstr>
      <vt:lpstr>Indicateur 5 Doctorantes 1ere i</vt:lpstr>
      <vt:lpstr>I6-Contrat doctoral</vt:lpstr>
      <vt:lpstr>Indicateurs 7 soutenance</vt:lpstr>
      <vt:lpstr>I8 Instance</vt:lpstr>
      <vt:lpstr>Indicateur 9 Tx emploi LP </vt:lpstr>
      <vt:lpstr>Indicateur 9 Tx emploi BUT 2024</vt:lpstr>
      <vt:lpstr>Indicateur 9 Tx emploiM2 2024</vt:lpstr>
      <vt:lpstr>Indicateur 9 Tx emploi doc 3 an</vt:lpstr>
      <vt:lpstr>Indicateur 10 Salaire LP 2022</vt:lpstr>
      <vt:lpstr>Indicateur 10 salaire M2 2022</vt:lpstr>
      <vt:lpstr>Différentes actions de mentorat</vt:lpstr>
      <vt:lpstr>Accomp maternité paternité</vt:lpstr>
      <vt:lpstr>Formations égalité FH</vt:lpstr>
      <vt:lpstr>Actions de communication </vt:lpstr>
    </vt:vector>
  </TitlesOfParts>
  <Company>Université de Bordeaux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Macaire</dc:creator>
  <cp:lastModifiedBy>Gregoire Sierra</cp:lastModifiedBy>
  <dcterms:created xsi:type="dcterms:W3CDTF">2024-11-19T08:25:16Z</dcterms:created>
  <dcterms:modified xsi:type="dcterms:W3CDTF">2025-12-15T08:48:02Z</dcterms:modified>
</cp:coreProperties>
</file>